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-my.sharepoint.com/personal/dallen_health_nv_gov/Documents/Desktop/Grant misc docs/"/>
    </mc:Choice>
  </mc:AlternateContent>
  <xr:revisionPtr revIDLastSave="0" documentId="8_{A1C9A998-99E0-479F-98D6-F82C51C009BC}" xr6:coauthVersionLast="47" xr6:coauthVersionMax="47" xr10:uidLastSave="{00000000-0000-0000-0000-000000000000}"/>
  <bookViews>
    <workbookView xWindow="-120" yWindow="-120" windowWidth="29040" windowHeight="15720" firstSheet="2" activeTab="2" xr2:uid="{2D2867F7-875A-4B4D-A074-45DF65E95431}"/>
  </bookViews>
  <sheets>
    <sheet name="GRP 1 - MAINTAIN VOTE ONLY" sheetId="3" state="hidden" r:id="rId1"/>
    <sheet name="GRP 2 - MAINTAIN RANK-VOTE ONLY" sheetId="2" state="hidden" r:id="rId2"/>
    <sheet name="COMPETITIVE ONLY" sheetId="1" r:id="rId3"/>
  </sheets>
  <definedNames>
    <definedName name="_xlnm._FilterDatabase" localSheetId="2" hidden="1">'COMPETITIVE ONLY'!$A$4:$AQ$4</definedName>
    <definedName name="_xlnm._FilterDatabase" localSheetId="0" hidden="1">'GRP 1 - MAINTAIN VOTE ONLY'!$A$5:$AN$5</definedName>
    <definedName name="_xlnm._FilterDatabase" localSheetId="1" hidden="1">'GRP 2 - MAINTAIN RANK-VOTE ONLY'!$A$5:$BD$5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6" i="1" l="1"/>
  <c r="AN36" i="1"/>
  <c r="AM36" i="1"/>
  <c r="AL36" i="1"/>
  <c r="AK36" i="1"/>
  <c r="AJ36" i="1"/>
  <c r="AI36" i="1"/>
  <c r="AH36" i="1"/>
  <c r="AG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O5" i="1" l="1"/>
  <c r="AO6" i="1"/>
  <c r="AO25" i="1"/>
  <c r="AO26" i="1"/>
  <c r="AO27" i="1"/>
  <c r="AO28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9" i="1"/>
  <c r="AO30" i="1"/>
  <c r="AO31" i="1"/>
  <c r="AO32" i="1"/>
  <c r="AO33" i="1"/>
  <c r="AO34" i="1"/>
  <c r="AO35" i="1"/>
  <c r="AP6" i="1"/>
  <c r="AP25" i="1"/>
  <c r="AP26" i="1"/>
  <c r="AP27" i="1"/>
  <c r="AP28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9" i="1"/>
  <c r="AP30" i="1"/>
  <c r="AP31" i="1"/>
  <c r="AP32" i="1"/>
  <c r="AP33" i="1"/>
  <c r="AP34" i="1"/>
  <c r="AP35" i="1"/>
  <c r="AP5" i="1"/>
  <c r="AQ35" i="1" l="1"/>
  <c r="AQ31" i="1"/>
  <c r="AQ19" i="1"/>
  <c r="AQ7" i="1"/>
  <c r="AQ34" i="1"/>
  <c r="AQ30" i="1"/>
  <c r="AQ22" i="1"/>
  <c r="AQ18" i="1"/>
  <c r="AQ14" i="1"/>
  <c r="AQ10" i="1"/>
  <c r="AQ28" i="1"/>
  <c r="AQ6" i="1"/>
  <c r="AQ23" i="1"/>
  <c r="AQ11" i="1"/>
  <c r="AQ25" i="1"/>
  <c r="AQ33" i="1"/>
  <c r="AQ29" i="1"/>
  <c r="AQ21" i="1"/>
  <c r="AQ17" i="1"/>
  <c r="AQ13" i="1"/>
  <c r="AQ9" i="1"/>
  <c r="AQ27" i="1"/>
  <c r="AQ15" i="1"/>
  <c r="AQ5" i="1"/>
  <c r="AQ32" i="1"/>
  <c r="AQ24" i="1"/>
  <c r="AQ20" i="1"/>
  <c r="AQ16" i="1"/>
  <c r="AQ12" i="1"/>
  <c r="AQ8" i="1"/>
  <c r="AQ26" i="1"/>
  <c r="BD6" i="2"/>
  <c r="BD7" i="2"/>
  <c r="BD8" i="2"/>
  <c r="BD9" i="2"/>
  <c r="BD10" i="2"/>
  <c r="BD11" i="2"/>
  <c r="BD12" i="2"/>
  <c r="BC12" i="2"/>
  <c r="BB12" i="2"/>
  <c r="BA12" i="2"/>
  <c r="BC11" i="2"/>
  <c r="BB11" i="2"/>
  <c r="BA11" i="2"/>
  <c r="BC10" i="2"/>
  <c r="BB10" i="2"/>
  <c r="BA10" i="2"/>
  <c r="BC9" i="2"/>
  <c r="BB9" i="2"/>
  <c r="BA9" i="2"/>
  <c r="BC8" i="2"/>
  <c r="BB8" i="2"/>
  <c r="BA8" i="2"/>
  <c r="BC7" i="2"/>
  <c r="BB7" i="2"/>
  <c r="BA7" i="2"/>
  <c r="BC6" i="2"/>
  <c r="BB6" i="2"/>
  <c r="BA6" i="2"/>
  <c r="D15" i="3" l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M11" i="3"/>
  <c r="AM12" i="3"/>
  <c r="AM13" i="3"/>
  <c r="AM6" i="3"/>
  <c r="AM7" i="3"/>
  <c r="AM8" i="3"/>
  <c r="AM9" i="3"/>
  <c r="AL11" i="3"/>
  <c r="AL12" i="3"/>
  <c r="AL13" i="3"/>
  <c r="AL6" i="3"/>
  <c r="AL7" i="3"/>
  <c r="AL8" i="3"/>
  <c r="AL9" i="3"/>
  <c r="AK11" i="3"/>
  <c r="AK12" i="3"/>
  <c r="AK13" i="3"/>
  <c r="AK6" i="3"/>
  <c r="AK7" i="3"/>
  <c r="AK8" i="3"/>
  <c r="AK9" i="3"/>
  <c r="AM10" i="3"/>
  <c r="AL10" i="3"/>
  <c r="AK10" i="3"/>
  <c r="C15" i="3"/>
  <c r="C14" i="3"/>
  <c r="D13" i="2" l="1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C13" i="2"/>
  <c r="AZ12" i="2"/>
  <c r="AY12" i="2"/>
  <c r="AX12" i="2"/>
  <c r="AZ11" i="2"/>
  <c r="AY11" i="2"/>
  <c r="AX11" i="2"/>
  <c r="AZ10" i="2"/>
  <c r="AY10" i="2"/>
  <c r="AX10" i="2"/>
  <c r="AZ9" i="2"/>
  <c r="AY9" i="2"/>
  <c r="AX9" i="2"/>
  <c r="AZ8" i="2"/>
  <c r="AY8" i="2"/>
  <c r="AX8" i="2"/>
  <c r="AZ7" i="2"/>
  <c r="AY7" i="2"/>
  <c r="AX7" i="2"/>
  <c r="AZ6" i="2"/>
  <c r="AY6" i="2"/>
  <c r="AX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tc={28FA639B-1ABF-4AE9-AD19-68579337BC5C}</author>
  </authors>
  <commentList>
    <comment ref="BC5" authorId="0" shapeId="0" xr:uid="{28FA639B-1ABF-4AE9-AD19-68579337BC5C}">
      <text>
        <t>[Threaded comment]
Your version of Excel allows you to read this threaded comment; however, any edits to it will get removed if the file is opened in a newer version of Excel. Learn more: https://go.microsoft.com/fwlink/?linkid=870924
Comment:
    When the rankings are are received and checked, we just have to sort from lowest to highest to get the rankings.  Lowest overall score is the highest ranked project</t>
      </text>
    </comment>
  </commentList>
</comments>
</file>

<file path=xl/sharedStrings.xml><?xml version="1.0" encoding="utf-8"?>
<sst xmlns="http://schemas.openxmlformats.org/spreadsheetml/2006/main" count="421" uniqueCount="138">
  <si>
    <t>Urban Area Work Group</t>
  </si>
  <si>
    <r>
      <t xml:space="preserve">FFY22 UASI Rank Submissions - </t>
    </r>
    <r>
      <rPr>
        <b/>
        <sz val="18"/>
        <color rgb="FFFF0000"/>
        <rFont val="Arial"/>
        <family val="2"/>
      </rPr>
      <t>May 26, 2022</t>
    </r>
  </si>
  <si>
    <t>CHAIR</t>
  </si>
  <si>
    <t>VICE CHAIR</t>
  </si>
  <si>
    <t>GROUP 1</t>
  </si>
  <si>
    <t xml:space="preserve">MAINTAIN WITH FLAT/LESS $$ FFY21 </t>
  </si>
  <si>
    <t>VOTING MEMBERSHIP</t>
  </si>
  <si>
    <t>VOTE TALLY</t>
  </si>
  <si>
    <t>Project ID</t>
  </si>
  <si>
    <t>Project Name</t>
  </si>
  <si>
    <t>Total Votes Received</t>
  </si>
  <si>
    <t>Total Yes Votes</t>
  </si>
  <si>
    <t>Total No Votes</t>
  </si>
  <si>
    <t>FINAL RANK</t>
  </si>
  <si>
    <t>N</t>
  </si>
  <si>
    <t>Y</t>
  </si>
  <si>
    <t>YES VOTES</t>
  </si>
  <si>
    <t>NO VOTES</t>
  </si>
  <si>
    <t>GROUP 2</t>
  </si>
  <si>
    <t>MAINTAIN WITH HIGHER FFY21 $$</t>
  </si>
  <si>
    <t>NON-VOTING MEMBERSHIP</t>
  </si>
  <si>
    <t>RANKINGS RECEIVED</t>
  </si>
  <si>
    <t>RANKING RESULTS</t>
  </si>
  <si>
    <t>Total Ranking Sheets Received</t>
  </si>
  <si>
    <t>Voting Rank Sheets Received</t>
  </si>
  <si>
    <t>Non-Voting Rank Sheets received</t>
  </si>
  <si>
    <t>COMBINED RANK FOR VOTING AND NON VOTING MEMBERS</t>
  </si>
  <si>
    <t>NON-VOTING RANK ONLY - LOWEST TOTAL EQUALS HIGHEST RANK</t>
  </si>
  <si>
    <t>VOTING RANK ONLY LOWEST TOTAL EQUALS HIGHEST RANK</t>
  </si>
  <si>
    <t>This total needs to be 28 if all projects are ranked 1-7</t>
  </si>
  <si>
    <t>COMPETITIVE ONLY</t>
  </si>
  <si>
    <t>Voting Members Rank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</si>
  <si>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</si>
  <si>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</si>
  <si>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</si>
  <si>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</si>
  <si>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</si>
  <si>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</si>
  <si>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</si>
  <si>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</si>
  <si>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</si>
  <si>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</si>
  <si>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</si>
  <si>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</si>
  <si>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</si>
  <si>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</si>
  <si>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</si>
  <si>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</si>
  <si>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</si>
  <si>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</si>
  <si>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</si>
  <si>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</si>
  <si>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</si>
  <si>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Andrus, Jayson</t>
  </si>
  <si>
    <t>Levering, Carolyn</t>
  </si>
  <si>
    <t>Robinson, Misty</t>
  </si>
  <si>
    <t>Chair</t>
  </si>
  <si>
    <t>Co-Chair</t>
  </si>
  <si>
    <t>Barton, Solome</t>
  </si>
  <si>
    <t>W</t>
  </si>
  <si>
    <t>X</t>
  </si>
  <si>
    <t>Z</t>
  </si>
  <si>
    <t>AA</t>
  </si>
  <si>
    <t>AB</t>
  </si>
  <si>
    <t>AC</t>
  </si>
  <si>
    <t>AD</t>
  </si>
  <si>
    <t>AE</t>
  </si>
  <si>
    <t>NRAC ID</t>
  </si>
  <si>
    <t>Homeland Security Grant Program, State Homeland Security Program</t>
  </si>
  <si>
    <t>Compston, Brett</t>
  </si>
  <si>
    <t>Carson City CERT</t>
  </si>
  <si>
    <t>SNCTC Sustain - SHSP 25</t>
  </si>
  <si>
    <t>OEM - Mission Support</t>
  </si>
  <si>
    <t>Netflow and Intrusion Detection System Monitoring and Analysis</t>
  </si>
  <si>
    <t>Nevada Threat Analysis Center</t>
  </si>
  <si>
    <t>Perimeter - FFY25</t>
  </si>
  <si>
    <t>Statewide COOP Sustain - FFY25</t>
  </si>
  <si>
    <t>Washoe County Sheriff's Office (WCSO) Northern Nevada Regional Intelligence Center (NNRIC)</t>
  </si>
  <si>
    <t>Washoe County Sheriff's Office (WCSO) Community Emergency Response Team (CERT)</t>
  </si>
  <si>
    <t>Washoe County Sheriff's Office Consolidated Bomb Squad - X Ray Equipment</t>
  </si>
  <si>
    <t>Carson City (Quad &amp; State) -Hostile Vehicle Mitigation (HVM)</t>
  </si>
  <si>
    <t>CCFD SCBA Air Compressor</t>
  </si>
  <si>
    <t>Carson City School District's Signal Booster Project</t>
  </si>
  <si>
    <t>Carson City Election Security Project: ElectTrack</t>
  </si>
  <si>
    <t>TRIAD Hazmat Suits and Test Kits Project</t>
  </si>
  <si>
    <t>SFD USAR/Tech Rope &amp; PPE Replacement</t>
  </si>
  <si>
    <t>Douglas County Radio Side by Side</t>
  </si>
  <si>
    <t>Lyon County Emergency Management UTV</t>
  </si>
  <si>
    <t>NDOT HSGP/SHSG Cybersecurity</t>
  </si>
  <si>
    <t>NDOT HSGP/SHSG Cybersecurity Physical Access Controls</t>
  </si>
  <si>
    <t>Nevada State Police Special Response Team</t>
  </si>
  <si>
    <t>Nevada State Police - Elko Security Upgrade</t>
  </si>
  <si>
    <t>Nye County Phase II-Cyber-Security Program Development; Business Impact Assessment</t>
  </si>
  <si>
    <t>FY25 SOC/SIEM</t>
  </si>
  <si>
    <t>Autonomous Drone Infrastructure for Emergency Response and Community Resilience</t>
  </si>
  <si>
    <t>Detention Facility Screening</t>
  </si>
  <si>
    <t>Northern Nevada Cyber Center</t>
  </si>
  <si>
    <t>Washoe County Mobile Drone Detection System</t>
  </si>
  <si>
    <t>O'neal, Brian</t>
  </si>
  <si>
    <t>Ancho, Andy</t>
  </si>
  <si>
    <t>Anderson, Roy</t>
  </si>
  <si>
    <t>Allison, Taylor</t>
  </si>
  <si>
    <t>Bakkedahl, Jon</t>
  </si>
  <si>
    <t>Boyer, Noah</t>
  </si>
  <si>
    <t>Cabaniss, Lee</t>
  </si>
  <si>
    <t>Chrisley, James</t>
  </si>
  <si>
    <t>Chavez, Ana</t>
  </si>
  <si>
    <t>Colacurcio, Joe</t>
  </si>
  <si>
    <t>COL Cerfoglio, Kyle</t>
  </si>
  <si>
    <t>Echeverria, Kelly</t>
  </si>
  <si>
    <t>Esp, Andrea</t>
  </si>
  <si>
    <t>Brenner, Jessica</t>
  </si>
  <si>
    <t>Hill, Timothy</t>
  </si>
  <si>
    <t>Holt, Eric</t>
  </si>
  <si>
    <t>Lake, Chris</t>
  </si>
  <si>
    <t>Prestipino, Greg</t>
  </si>
  <si>
    <t>Peterson, Matthew</t>
  </si>
  <si>
    <t>Quiner, Ken</t>
  </si>
  <si>
    <t>Savran, Bill</t>
  </si>
  <si>
    <t>Underwood, Cary</t>
  </si>
  <si>
    <t>Miller, Adam</t>
  </si>
  <si>
    <t>Clarkson, Diana</t>
  </si>
  <si>
    <t>Ross, Corey</t>
  </si>
  <si>
    <t>Means, Scott</t>
  </si>
  <si>
    <t>Fichtner, Sarah</t>
  </si>
  <si>
    <t>Lafferty, Heather</t>
  </si>
  <si>
    <t>Friend, Melissa</t>
  </si>
  <si>
    <t>Marks, Selby</t>
  </si>
  <si>
    <t>Voting Check</t>
  </si>
  <si>
    <t>This total needs to be 496 if all projects are ranked 1-31</t>
  </si>
  <si>
    <t>Galluzi, Tim</t>
  </si>
  <si>
    <t>Pereiera, Tennille</t>
  </si>
  <si>
    <t>Allen, Donielle (DT)</t>
  </si>
  <si>
    <t>Non-Voting Membership</t>
  </si>
  <si>
    <t>FFY25 NRAC Rank Submissions 
August 6th, 2025</t>
  </si>
  <si>
    <t xml:space="preserve">OEM - Resilience Portfolio </t>
  </si>
  <si>
    <t xml:space="preserve">OEM - Statewide Recovery Program </t>
  </si>
  <si>
    <t xml:space="preserve">OEM - 2025 NIMS Preparedness Portfolio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</si>
</sst>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Arial"/>
      <family val="2"/>
    </font>
    <font>
      <b/>
      <sz val="2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36"/>
      <name val="Calibri"/>
      <family val="2"/>
      <scheme val="minor"/>
    </font>
    <font>
      <b/>
      <sz val="18"/>
      <color rgb="FF000000"/>
      <name val="Arial"/>
      <family val="2"/>
    </font>
    <font>
      <sz val="11"/>
      <color rgb="FF444444"/>
      <name val="Calibri"/>
      <family val="2"/>
      <charset val="1"/>
    </font>
    <font>
      <b/>
      <sz val="22"/>
      <color theme="1"/>
      <name val="Calibri"/>
      <family val="2"/>
      <scheme val="minor"/>
    </font>
    <font>
      <b/>
      <sz val="16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auto="1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theme="0"/>
      </right>
      <top style="thin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indexed="64"/>
      </top>
      <bottom style="medium">
        <color auto="1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19" applyNumberFormat="0" applyAlignment="0" applyProtection="0"/>
    <xf numFmtId="0" fontId="19" fillId="15" borderId="20" applyNumberFormat="0" applyAlignment="0" applyProtection="0"/>
    <xf numFmtId="0" fontId="20" fillId="15" borderId="19" applyNumberFormat="0" applyAlignment="0" applyProtection="0"/>
    <xf numFmtId="0" fontId="21" fillId="0" borderId="21" applyNumberFormat="0" applyFill="0" applyAlignment="0" applyProtection="0"/>
    <xf numFmtId="0" fontId="22" fillId="16" borderId="22" applyNumberFormat="0" applyAlignment="0" applyProtection="0"/>
    <xf numFmtId="0" fontId="23" fillId="0" borderId="0" applyNumberFormat="0" applyFill="0" applyBorder="0" applyAlignment="0" applyProtection="0"/>
    <xf numFmtId="0" fontId="10" fillId="17" borderId="23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5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25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3" fillId="7" borderId="5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textRotation="90"/>
    </xf>
    <xf numFmtId="0" fontId="31" fillId="0" borderId="0" xfId="0" applyFont="1"/>
    <xf numFmtId="0" fontId="33" fillId="0" borderId="7" xfId="0" applyFont="1" applyBorder="1" applyAlignment="1">
      <alignment horizontal="right" vertical="center" wrapText="1" indent="1"/>
    </xf>
    <xf numFmtId="1" fontId="28" fillId="0" borderId="27" xfId="0" applyNumberFormat="1" applyFont="1" applyBorder="1" applyAlignment="1">
      <alignment horizontal="center" vertical="center"/>
    </xf>
    <xf numFmtId="1" fontId="28" fillId="0" borderId="28" xfId="0" applyNumberFormat="1" applyFont="1" applyBorder="1" applyAlignment="1">
      <alignment horizontal="center" vertical="center"/>
    </xf>
    <xf numFmtId="1" fontId="28" fillId="0" borderId="2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textRotation="90"/>
    </xf>
    <xf numFmtId="0" fontId="32" fillId="0" borderId="0" xfId="0" applyFont="1" applyAlignment="1">
      <alignment horizontal="center" textRotation="90" wrapText="1"/>
    </xf>
    <xf numFmtId="0" fontId="6" fillId="10" borderId="3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 indent="1"/>
    </xf>
    <xf numFmtId="1" fontId="35" fillId="0" borderId="11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/>
    </xf>
    <xf numFmtId="1" fontId="35" fillId="0" borderId="12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center" vertical="center"/>
    </xf>
    <xf numFmtId="1" fontId="36" fillId="0" borderId="12" xfId="0" applyNumberFormat="1" applyFont="1" applyBorder="1" applyAlignment="1">
      <alignment horizontal="center" vertical="center"/>
    </xf>
    <xf numFmtId="1" fontId="37" fillId="0" borderId="1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 textRotation="90" wrapText="1"/>
    </xf>
    <xf numFmtId="0" fontId="39" fillId="5" borderId="5" xfId="0" applyFont="1" applyFill="1" applyBorder="1" applyAlignment="1">
      <alignment horizontal="center" vertical="center" textRotation="90" wrapText="1"/>
    </xf>
    <xf numFmtId="0" fontId="39" fillId="9" borderId="5" xfId="0" applyFont="1" applyFill="1" applyBorder="1" applyAlignment="1">
      <alignment horizontal="center" vertical="center" textRotation="90" wrapText="1"/>
    </xf>
    <xf numFmtId="0" fontId="39" fillId="9" borderId="10" xfId="0" applyFont="1" applyFill="1" applyBorder="1" applyAlignment="1">
      <alignment horizontal="center" vertical="center" textRotation="90" wrapText="1"/>
    </xf>
    <xf numFmtId="0" fontId="31" fillId="3" borderId="9" xfId="0" applyFont="1" applyFill="1" applyBorder="1" applyAlignment="1">
      <alignment horizontal="center" vertical="center" textRotation="90" wrapText="1"/>
    </xf>
    <xf numFmtId="0" fontId="31" fillId="3" borderId="5" xfId="0" applyFont="1" applyFill="1" applyBorder="1" applyAlignment="1">
      <alignment horizontal="center" vertical="center" textRotation="90" wrapText="1"/>
    </xf>
    <xf numFmtId="0" fontId="31" fillId="3" borderId="10" xfId="0" applyFont="1" applyFill="1" applyBorder="1" applyAlignment="1">
      <alignment horizontal="center" vertical="center" textRotation="90" wrapText="1"/>
    </xf>
    <xf numFmtId="0" fontId="31" fillId="7" borderId="5" xfId="0" applyFont="1" applyFill="1" applyBorder="1" applyAlignment="1">
      <alignment horizontal="center" vertical="center" textRotation="90" wrapText="1"/>
    </xf>
    <xf numFmtId="1" fontId="37" fillId="6" borderId="12" xfId="0" applyNumberFormat="1" applyFont="1" applyFill="1" applyBorder="1" applyAlignment="1">
      <alignment horizontal="center" vertical="center"/>
    </xf>
    <xf numFmtId="0" fontId="22" fillId="0" borderId="0" xfId="0" applyFont="1"/>
    <xf numFmtId="0" fontId="38" fillId="2" borderId="39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1" fillId="0" borderId="0" xfId="0" applyFont="1"/>
    <xf numFmtId="1" fontId="35" fillId="0" borderId="27" xfId="0" applyNumberFormat="1" applyFont="1" applyBorder="1" applyAlignment="1">
      <alignment horizontal="center" vertical="center"/>
    </xf>
    <xf numFmtId="1" fontId="35" fillId="0" borderId="28" xfId="0" applyNumberFormat="1" applyFont="1" applyBorder="1" applyAlignment="1">
      <alignment horizontal="center" vertical="center"/>
    </xf>
    <xf numFmtId="1" fontId="35" fillId="0" borderId="29" xfId="0" applyNumberFormat="1" applyFont="1" applyBorder="1" applyAlignment="1">
      <alignment horizontal="center" vertical="center"/>
    </xf>
    <xf numFmtId="0" fontId="38" fillId="4" borderId="36" xfId="0" applyFont="1" applyFill="1" applyBorder="1" applyAlignment="1">
      <alignment horizontal="center" vertical="center"/>
    </xf>
    <xf numFmtId="0" fontId="38" fillId="4" borderId="37" xfId="0" applyFont="1" applyFill="1" applyBorder="1" applyAlignment="1">
      <alignment horizontal="center" vertical="center"/>
    </xf>
    <xf numFmtId="0" fontId="38" fillId="4" borderId="38" xfId="0" applyFont="1" applyFill="1" applyBorder="1" applyAlignment="1">
      <alignment horizontal="center" vertical="center"/>
    </xf>
    <xf numFmtId="0" fontId="27" fillId="42" borderId="43" xfId="0" applyFont="1" applyFill="1" applyBorder="1"/>
    <xf numFmtId="0" fontId="27" fillId="4" borderId="43" xfId="0" applyFont="1" applyFill="1" applyBorder="1"/>
    <xf numFmtId="1" fontId="36" fillId="0" borderId="27" xfId="0" applyNumberFormat="1" applyFont="1" applyBorder="1" applyAlignment="1">
      <alignment horizontal="center" vertical="center"/>
    </xf>
    <xf numFmtId="1" fontId="36" fillId="0" borderId="28" xfId="0" applyNumberFormat="1" applyFont="1" applyBorder="1" applyAlignment="1">
      <alignment horizontal="center" vertical="center"/>
    </xf>
    <xf numFmtId="1" fontId="36" fillId="0" borderId="29" xfId="0" applyNumberFormat="1" applyFont="1" applyBorder="1" applyAlignment="1">
      <alignment horizontal="center" vertical="center"/>
    </xf>
    <xf numFmtId="0" fontId="29" fillId="10" borderId="15" xfId="0" applyFont="1" applyFill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0" fontId="34" fillId="6" borderId="11" xfId="0" applyFont="1" applyFill="1" applyBorder="1" applyAlignment="1">
      <alignment horizontal="center" vertical="center" textRotation="90" wrapText="1"/>
    </xf>
    <xf numFmtId="0" fontId="34" fillId="6" borderId="3" xfId="0" applyFont="1" applyFill="1" applyBorder="1" applyAlignment="1">
      <alignment horizontal="center" vertical="center" textRotation="90" wrapText="1"/>
    </xf>
    <xf numFmtId="0" fontId="34" fillId="6" borderId="12" xfId="0" applyFont="1" applyFill="1" applyBorder="1" applyAlignment="1">
      <alignment horizontal="center" vertical="center" textRotation="90" wrapText="1"/>
    </xf>
    <xf numFmtId="0" fontId="40" fillId="0" borderId="48" xfId="0" applyFont="1" applyBorder="1" applyAlignment="1">
      <alignment horizontal="center" vertical="center"/>
    </xf>
    <xf numFmtId="0" fontId="0" fillId="0" borderId="14" xfId="0" applyBorder="1"/>
    <xf numFmtId="0" fontId="34" fillId="0" borderId="25" xfId="0" applyFont="1" applyBorder="1" applyAlignment="1">
      <alignment horizontal="right" vertical="center" wrapText="1" indent="1"/>
    </xf>
    <xf numFmtId="0" fontId="34" fillId="0" borderId="49" xfId="0" applyFont="1" applyBorder="1" applyAlignment="1">
      <alignment horizontal="right" vertical="center" wrapText="1" indent="1"/>
    </xf>
    <xf numFmtId="1" fontId="40" fillId="0" borderId="8" xfId="0" applyNumberFormat="1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/>
    </xf>
    <xf numFmtId="0" fontId="45" fillId="0" borderId="0" xfId="0" applyFont="1"/>
    <xf numFmtId="1" fontId="35" fillId="0" borderId="51" xfId="0" applyNumberFormat="1" applyFont="1" applyBorder="1" applyAlignment="1">
      <alignment horizontal="center" vertical="center"/>
    </xf>
    <xf numFmtId="1" fontId="35" fillId="0" borderId="50" xfId="0" applyNumberFormat="1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1" fontId="35" fillId="0" borderId="53" xfId="0" applyNumberFormat="1" applyFont="1" applyBorder="1" applyAlignment="1">
      <alignment horizontal="center" vertical="center"/>
    </xf>
    <xf numFmtId="1" fontId="35" fillId="0" borderId="54" xfId="0" applyNumberFormat="1" applyFont="1" applyBorder="1" applyAlignment="1">
      <alignment horizontal="center" vertical="center"/>
    </xf>
    <xf numFmtId="0" fontId="39" fillId="5" borderId="3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textRotation="90"/>
    </xf>
    <xf numFmtId="0" fontId="4" fillId="0" borderId="0" xfId="0" applyFont="1" applyAlignment="1">
      <alignment horizontal="centerContinuous"/>
    </xf>
    <xf numFmtId="0" fontId="44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31" fillId="0" borderId="0" xfId="0" applyFont="1" applyAlignment="1">
      <alignment horizontal="centerContinuous" wrapText="1"/>
    </xf>
    <xf numFmtId="0" fontId="27" fillId="4" borderId="13" xfId="0" applyFont="1" applyFill="1" applyBorder="1" applyAlignment="1">
      <alignment horizontal="center" vertical="center"/>
    </xf>
    <xf numFmtId="0" fontId="43" fillId="43" borderId="50" xfId="0" applyFont="1" applyFill="1" applyBorder="1" applyAlignment="1">
      <alignment horizontal="center" vertical="center"/>
    </xf>
    <xf numFmtId="0" fontId="43" fillId="43" borderId="55" xfId="0" applyFont="1" applyFill="1" applyBorder="1" applyAlignment="1">
      <alignment horizontal="center" vertical="center"/>
    </xf>
    <xf numFmtId="0" fontId="43" fillId="43" borderId="56" xfId="0" applyFont="1" applyFill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39" fillId="44" borderId="5" xfId="0" applyFont="1" applyFill="1" applyBorder="1" applyAlignment="1">
      <alignment horizontal="center" vertical="center" textRotation="90" wrapText="1"/>
    </xf>
    <xf numFmtId="1" fontId="35" fillId="0" borderId="58" xfId="0" applyNumberFormat="1" applyFont="1" applyBorder="1" applyAlignment="1">
      <alignment horizontal="center" vertical="center"/>
    </xf>
    <xf numFmtId="1" fontId="35" fillId="0" borderId="59" xfId="0" applyNumberFormat="1" applyFont="1" applyBorder="1" applyAlignment="1">
      <alignment horizontal="center" vertical="center"/>
    </xf>
    <xf numFmtId="0" fontId="46" fillId="0" borderId="55" xfId="0" applyFont="1" applyBorder="1" applyAlignment="1">
      <alignment wrapText="1"/>
    </xf>
    <xf numFmtId="0" fontId="46" fillId="0" borderId="50" xfId="0" applyFont="1" applyBorder="1" applyAlignment="1">
      <alignment wrapText="1"/>
    </xf>
    <xf numFmtId="0" fontId="46" fillId="0" borderId="60" xfId="0" applyFont="1" applyBorder="1" applyAlignment="1">
      <alignment wrapText="1"/>
    </xf>
    <xf numFmtId="1" fontId="35" fillId="0" borderId="61" xfId="0" applyNumberFormat="1" applyFont="1" applyBorder="1" applyAlignment="1">
      <alignment horizontal="center" vertical="center"/>
    </xf>
    <xf numFmtId="1" fontId="35" fillId="0" borderId="62" xfId="0" applyNumberFormat="1" applyFont="1" applyBorder="1" applyAlignment="1">
      <alignment horizontal="center" vertical="center"/>
    </xf>
    <xf numFmtId="1" fontId="36" fillId="0" borderId="51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35" fillId="0" borderId="33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left" wrapText="1"/>
    </xf>
    <xf numFmtId="1" fontId="35" fillId="0" borderId="6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 textRotation="90"/>
    </xf>
    <xf numFmtId="0" fontId="41" fillId="0" borderId="26" xfId="0" applyFont="1" applyBorder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 wrapText="1"/>
    </xf>
    <xf numFmtId="0" fontId="41" fillId="0" borderId="26" xfId="0" applyFont="1" applyBorder="1" applyAlignment="1">
      <alignment horizontal="center" vertical="center" textRotation="90" wrapText="1"/>
    </xf>
    <xf numFmtId="0" fontId="29" fillId="4" borderId="42" xfId="0" applyFont="1" applyFill="1" applyBorder="1" applyAlignment="1">
      <alignment horizontal="left" vertical="center"/>
    </xf>
    <xf numFmtId="0" fontId="30" fillId="4" borderId="31" xfId="0" applyFont="1" applyFill="1" applyBorder="1" applyAlignment="1">
      <alignment horizontal="left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9" fillId="42" borderId="42" xfId="0" applyFont="1" applyFill="1" applyBorder="1" applyAlignment="1">
      <alignment horizontal="left" vertical="center"/>
    </xf>
    <xf numFmtId="0" fontId="30" fillId="42" borderId="31" xfId="0" applyFont="1" applyFill="1" applyBorder="1" applyAlignment="1">
      <alignment horizontal="left" vertical="center"/>
    </xf>
    <xf numFmtId="0" fontId="27" fillId="8" borderId="9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29" fillId="8" borderId="26" xfId="0" applyFont="1" applyFill="1" applyBorder="1" applyAlignment="1">
      <alignment horizontal="left" vertical="center"/>
    </xf>
    <xf numFmtId="0" fontId="30" fillId="8" borderId="34" xfId="0" applyFont="1" applyFill="1" applyBorder="1" applyAlignment="1">
      <alignment horizontal="left" vertical="center"/>
    </xf>
    <xf numFmtId="0" fontId="27" fillId="4" borderId="64" xfId="0" applyFont="1" applyFill="1" applyBorder="1" applyAlignment="1">
      <alignment horizontal="center" vertical="center"/>
    </xf>
    <xf numFmtId="0" fontId="27" fillId="4" borderId="65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47" fillId="45" borderId="67" xfId="0" applyFont="1" applyFill="1" applyBorder="1" applyAlignment="1">
      <alignment horizontal="center" vertical="center"/>
    </xf>
    <xf numFmtId="0" fontId="47" fillId="45" borderId="65" xfId="0" applyFont="1" applyFill="1" applyBorder="1" applyAlignment="1">
      <alignment horizontal="center" vertical="center"/>
    </xf>
    <xf numFmtId="0" fontId="47" fillId="45" borderId="6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en L. Hall" id="{C3E652D0-7632-4412-9FBA-96CB5D74B4C7}" userId="S::klhall@dps.state.nv.us::b875a540-f09a-437a-8ffd-54a2757f2e1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C5" dT="2021-04-01T23:26:43.98" personId="{C3E652D0-7632-4412-9FBA-96CB5D74B4C7}" id="{28FA639B-1ABF-4AE9-AD19-68579337BC5C}">
    <text>When the rankings are are received and checked, we just have to sort from lowest to highest to get the rankings.  Lowest overall score is the highest ranked project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843F-5B28-4048-8162-EAEAD8891464}">
  <sheetPr>
    <tabColor theme="4"/>
    <pageSetUpPr fitToPage="1"/>
  </sheetPr>
  <dimension ref="A1:AN16"/>
  <sheetViews>
    <sheetView showGridLines="0" zoomScale="55" zoomScaleNormal="55" workbookViewId="0">
      <selection activeCell="C6" sqref="C6"/>
    </sheetView>
  </sheetViews>
  <sheetFormatPr defaultRowHeight="15" x14ac:dyDescent="0.25"/>
  <cols>
    <col min="1" max="1" width="16.140625" customWidth="1"/>
    <col min="2" max="2" width="57.5703125" customWidth="1"/>
    <col min="3" max="36" width="7.7109375" customWidth="1"/>
    <col min="37" max="39" width="18.5703125" customWidth="1"/>
    <col min="40" max="40" width="15.7109375" customWidth="1"/>
  </cols>
  <sheetData>
    <row r="1" spans="1:40" s="3" customFormat="1" ht="23.25" x14ac:dyDescent="0.35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0" s="3" customFormat="1" ht="24" thickBot="1" x14ac:dyDescent="0.4">
      <c r="A2" s="1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02" t="s">
        <v>2</v>
      </c>
      <c r="AJ2" s="104" t="s">
        <v>3</v>
      </c>
    </row>
    <row r="3" spans="1:40" s="3" customFormat="1" ht="30" customHeight="1" thickBot="1" x14ac:dyDescent="0.35">
      <c r="A3" s="54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03"/>
      <c r="AJ3" s="105"/>
    </row>
    <row r="4" spans="1:40" s="3" customFormat="1" ht="24.75" thickTop="1" thickBot="1" x14ac:dyDescent="0.4">
      <c r="A4" s="106" t="s">
        <v>5</v>
      </c>
      <c r="B4" s="107"/>
      <c r="C4" s="108" t="s">
        <v>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111" t="s">
        <v>7</v>
      </c>
      <c r="AL4" s="112"/>
      <c r="AM4" s="113"/>
    </row>
    <row r="5" spans="1:40" ht="148.5" customHeight="1" thickTop="1" thickBot="1" x14ac:dyDescent="0.3">
      <c r="A5" s="13" t="s">
        <v>8</v>
      </c>
      <c r="B5" s="12" t="s">
        <v>9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5"/>
      <c r="AJ5" s="36"/>
      <c r="AK5" s="61" t="s">
        <v>10</v>
      </c>
      <c r="AL5" s="62" t="s">
        <v>11</v>
      </c>
      <c r="AM5" s="63" t="s">
        <v>12</v>
      </c>
      <c r="AN5" s="58" t="s">
        <v>13</v>
      </c>
    </row>
    <row r="6" spans="1:40" ht="84.95" customHeight="1" thickBot="1" x14ac:dyDescent="0.3">
      <c r="A6" s="23"/>
      <c r="B6" s="24"/>
      <c r="C6" s="25" t="s">
        <v>14</v>
      </c>
      <c r="D6" s="26" t="s">
        <v>14</v>
      </c>
      <c r="E6" s="26" t="s">
        <v>14</v>
      </c>
      <c r="F6" s="26" t="s">
        <v>14</v>
      </c>
      <c r="G6" s="26" t="s">
        <v>14</v>
      </c>
      <c r="H6" s="26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6" t="s">
        <v>14</v>
      </c>
      <c r="N6" s="26" t="s">
        <v>14</v>
      </c>
      <c r="O6" s="26" t="s">
        <v>14</v>
      </c>
      <c r="P6" s="26" t="s">
        <v>14</v>
      </c>
      <c r="Q6" s="26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6" t="s">
        <v>14</v>
      </c>
      <c r="W6" s="26" t="s">
        <v>14</v>
      </c>
      <c r="X6" s="26" t="s">
        <v>14</v>
      </c>
      <c r="Y6" s="26" t="s">
        <v>14</v>
      </c>
      <c r="Z6" s="26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  <c r="AE6" s="26" t="s">
        <v>14</v>
      </c>
      <c r="AF6" s="26" t="s">
        <v>14</v>
      </c>
      <c r="AG6" s="26" t="s">
        <v>14</v>
      </c>
      <c r="AH6" s="26" t="s">
        <v>14</v>
      </c>
      <c r="AI6" s="26" t="s">
        <v>14</v>
      </c>
      <c r="AJ6" s="27" t="s">
        <v>14</v>
      </c>
      <c r="AK6" s="28">
        <f t="shared" ref="AK6:AK13" si="0">COUNTA(C6:AJ6)</f>
        <v>34</v>
      </c>
      <c r="AL6" s="29">
        <f t="shared" ref="AL6:AL13" si="1">COUNTIF(C6:AJ6, "y")</f>
        <v>0</v>
      </c>
      <c r="AM6" s="30">
        <f t="shared" ref="AM6:AM13" si="2">COUNTIF(C6:AJ6, "N")</f>
        <v>34</v>
      </c>
      <c r="AN6" s="69"/>
    </row>
    <row r="7" spans="1:40" ht="84.95" customHeight="1" thickBot="1" x14ac:dyDescent="0.3">
      <c r="A7" s="23"/>
      <c r="B7" s="24"/>
      <c r="C7" s="25" t="s">
        <v>14</v>
      </c>
      <c r="D7" s="26" t="s">
        <v>14</v>
      </c>
      <c r="E7" s="26" t="s">
        <v>14</v>
      </c>
      <c r="F7" s="26" t="s">
        <v>14</v>
      </c>
      <c r="G7" s="26" t="s">
        <v>14</v>
      </c>
      <c r="H7" s="26" t="s">
        <v>14</v>
      </c>
      <c r="I7" s="26" t="s">
        <v>14</v>
      </c>
      <c r="J7" s="26" t="s">
        <v>14</v>
      </c>
      <c r="K7" s="26" t="s">
        <v>14</v>
      </c>
      <c r="L7" s="26" t="s">
        <v>14</v>
      </c>
      <c r="M7" s="26" t="s">
        <v>14</v>
      </c>
      <c r="N7" s="26" t="s">
        <v>14</v>
      </c>
      <c r="O7" s="26" t="s">
        <v>14</v>
      </c>
      <c r="P7" s="26" t="s">
        <v>14</v>
      </c>
      <c r="Q7" s="26" t="s">
        <v>14</v>
      </c>
      <c r="R7" s="26" t="s">
        <v>14</v>
      </c>
      <c r="S7" s="26" t="s">
        <v>14</v>
      </c>
      <c r="T7" s="26" t="s">
        <v>14</v>
      </c>
      <c r="U7" s="26" t="s">
        <v>14</v>
      </c>
      <c r="V7" s="26" t="s">
        <v>14</v>
      </c>
      <c r="W7" s="26" t="s">
        <v>14</v>
      </c>
      <c r="X7" s="26" t="s">
        <v>14</v>
      </c>
      <c r="Y7" s="26" t="s">
        <v>14</v>
      </c>
      <c r="Z7" s="26" t="s">
        <v>14</v>
      </c>
      <c r="AA7" s="26" t="s">
        <v>14</v>
      </c>
      <c r="AB7" s="26" t="s">
        <v>14</v>
      </c>
      <c r="AC7" s="26" t="s">
        <v>14</v>
      </c>
      <c r="AD7" s="26" t="s">
        <v>14</v>
      </c>
      <c r="AE7" s="26" t="s">
        <v>14</v>
      </c>
      <c r="AF7" s="26" t="s">
        <v>14</v>
      </c>
      <c r="AG7" s="26" t="s">
        <v>14</v>
      </c>
      <c r="AH7" s="26" t="s">
        <v>14</v>
      </c>
      <c r="AI7" s="26" t="s">
        <v>14</v>
      </c>
      <c r="AJ7" s="27" t="s">
        <v>14</v>
      </c>
      <c r="AK7" s="28">
        <f t="shared" si="0"/>
        <v>34</v>
      </c>
      <c r="AL7" s="29">
        <f t="shared" si="1"/>
        <v>0</v>
      </c>
      <c r="AM7" s="30">
        <f t="shared" si="2"/>
        <v>34</v>
      </c>
      <c r="AN7" s="59"/>
    </row>
    <row r="8" spans="1:40" ht="84.95" customHeight="1" thickBot="1" x14ac:dyDescent="0.3">
      <c r="A8" s="23"/>
      <c r="B8" s="24"/>
      <c r="C8" s="25" t="s">
        <v>14</v>
      </c>
      <c r="D8" s="26" t="s">
        <v>14</v>
      </c>
      <c r="E8" s="26" t="s">
        <v>14</v>
      </c>
      <c r="F8" s="26" t="s">
        <v>14</v>
      </c>
      <c r="G8" s="26" t="s">
        <v>14</v>
      </c>
      <c r="H8" s="26" t="s">
        <v>14</v>
      </c>
      <c r="I8" s="26" t="s">
        <v>14</v>
      </c>
      <c r="J8" s="26" t="s">
        <v>14</v>
      </c>
      <c r="K8" s="26" t="s">
        <v>14</v>
      </c>
      <c r="L8" s="26" t="s">
        <v>14</v>
      </c>
      <c r="M8" s="26" t="s">
        <v>14</v>
      </c>
      <c r="N8" s="26" t="s">
        <v>14</v>
      </c>
      <c r="O8" s="26" t="s">
        <v>14</v>
      </c>
      <c r="P8" s="26" t="s">
        <v>14</v>
      </c>
      <c r="Q8" s="26" t="s">
        <v>14</v>
      </c>
      <c r="R8" s="26" t="s">
        <v>14</v>
      </c>
      <c r="S8" s="26" t="s">
        <v>14</v>
      </c>
      <c r="T8" s="26" t="s">
        <v>14</v>
      </c>
      <c r="U8" s="26" t="s">
        <v>14</v>
      </c>
      <c r="V8" s="26" t="s">
        <v>14</v>
      </c>
      <c r="W8" s="26" t="s">
        <v>14</v>
      </c>
      <c r="X8" s="26" t="s">
        <v>14</v>
      </c>
      <c r="Y8" s="26" t="s">
        <v>14</v>
      </c>
      <c r="Z8" s="26" t="s">
        <v>14</v>
      </c>
      <c r="AA8" s="26" t="s">
        <v>14</v>
      </c>
      <c r="AB8" s="26" t="s">
        <v>14</v>
      </c>
      <c r="AC8" s="26" t="s">
        <v>14</v>
      </c>
      <c r="AD8" s="26" t="s">
        <v>14</v>
      </c>
      <c r="AE8" s="26" t="s">
        <v>14</v>
      </c>
      <c r="AF8" s="26" t="s">
        <v>14</v>
      </c>
      <c r="AG8" s="26" t="s">
        <v>14</v>
      </c>
      <c r="AH8" s="26" t="s">
        <v>14</v>
      </c>
      <c r="AI8" s="26" t="s">
        <v>14</v>
      </c>
      <c r="AJ8" s="27" t="s">
        <v>14</v>
      </c>
      <c r="AK8" s="28">
        <f t="shared" si="0"/>
        <v>34</v>
      </c>
      <c r="AL8" s="29">
        <f t="shared" si="1"/>
        <v>0</v>
      </c>
      <c r="AM8" s="30">
        <f t="shared" si="2"/>
        <v>34</v>
      </c>
      <c r="AN8" s="59"/>
    </row>
    <row r="9" spans="1:40" ht="84.95" customHeight="1" thickBot="1" x14ac:dyDescent="0.3">
      <c r="A9" s="23"/>
      <c r="B9" s="24"/>
      <c r="C9" s="25" t="s">
        <v>14</v>
      </c>
      <c r="D9" s="26" t="s">
        <v>14</v>
      </c>
      <c r="E9" s="26" t="s">
        <v>14</v>
      </c>
      <c r="F9" s="26" t="s">
        <v>14</v>
      </c>
      <c r="G9" s="26" t="s">
        <v>14</v>
      </c>
      <c r="H9" s="26" t="s">
        <v>14</v>
      </c>
      <c r="I9" s="26" t="s">
        <v>14</v>
      </c>
      <c r="J9" s="26" t="s">
        <v>14</v>
      </c>
      <c r="K9" s="26" t="s">
        <v>14</v>
      </c>
      <c r="L9" s="26" t="s">
        <v>14</v>
      </c>
      <c r="M9" s="26" t="s">
        <v>14</v>
      </c>
      <c r="N9" s="26" t="s">
        <v>14</v>
      </c>
      <c r="O9" s="26" t="s">
        <v>14</v>
      </c>
      <c r="P9" s="26" t="s">
        <v>14</v>
      </c>
      <c r="Q9" s="26" t="s">
        <v>14</v>
      </c>
      <c r="R9" s="26" t="s">
        <v>14</v>
      </c>
      <c r="S9" s="26" t="s">
        <v>14</v>
      </c>
      <c r="T9" s="26" t="s">
        <v>14</v>
      </c>
      <c r="U9" s="26" t="s">
        <v>14</v>
      </c>
      <c r="V9" s="26" t="s">
        <v>14</v>
      </c>
      <c r="W9" s="26" t="s">
        <v>14</v>
      </c>
      <c r="X9" s="26" t="s">
        <v>14</v>
      </c>
      <c r="Y9" s="26" t="s">
        <v>14</v>
      </c>
      <c r="Z9" s="26" t="s">
        <v>14</v>
      </c>
      <c r="AA9" s="26" t="s">
        <v>14</v>
      </c>
      <c r="AB9" s="26" t="s">
        <v>14</v>
      </c>
      <c r="AC9" s="26" t="s">
        <v>14</v>
      </c>
      <c r="AD9" s="26" t="s">
        <v>14</v>
      </c>
      <c r="AE9" s="26" t="s">
        <v>14</v>
      </c>
      <c r="AF9" s="26" t="s">
        <v>14</v>
      </c>
      <c r="AG9" s="26" t="s">
        <v>14</v>
      </c>
      <c r="AH9" s="26" t="s">
        <v>14</v>
      </c>
      <c r="AI9" s="26" t="s">
        <v>14</v>
      </c>
      <c r="AJ9" s="27" t="s">
        <v>14</v>
      </c>
      <c r="AK9" s="28">
        <f t="shared" si="0"/>
        <v>34</v>
      </c>
      <c r="AL9" s="29">
        <f t="shared" si="1"/>
        <v>0</v>
      </c>
      <c r="AM9" s="30">
        <f t="shared" si="2"/>
        <v>34</v>
      </c>
      <c r="AN9" s="59"/>
    </row>
    <row r="10" spans="1:40" ht="84.95" customHeight="1" thickBot="1" x14ac:dyDescent="0.3">
      <c r="A10" s="23"/>
      <c r="B10" s="24"/>
      <c r="C10" s="25" t="s">
        <v>15</v>
      </c>
      <c r="D10" s="26" t="s">
        <v>15</v>
      </c>
      <c r="E10" s="26" t="s">
        <v>15</v>
      </c>
      <c r="F10" s="26" t="s">
        <v>15</v>
      </c>
      <c r="G10" s="26" t="s">
        <v>15</v>
      </c>
      <c r="H10" s="26" t="s">
        <v>15</v>
      </c>
      <c r="I10" s="26" t="s">
        <v>15</v>
      </c>
      <c r="J10" s="26" t="s">
        <v>15</v>
      </c>
      <c r="K10" s="26" t="s">
        <v>15</v>
      </c>
      <c r="L10" s="26" t="s">
        <v>15</v>
      </c>
      <c r="M10" s="26" t="s">
        <v>15</v>
      </c>
      <c r="N10" s="26" t="s">
        <v>15</v>
      </c>
      <c r="O10" s="26" t="s">
        <v>15</v>
      </c>
      <c r="P10" s="26" t="s">
        <v>15</v>
      </c>
      <c r="Q10" s="26" t="s">
        <v>15</v>
      </c>
      <c r="R10" s="26" t="s">
        <v>15</v>
      </c>
      <c r="S10" s="26" t="s">
        <v>15</v>
      </c>
      <c r="T10" s="26" t="s">
        <v>15</v>
      </c>
      <c r="U10" s="26" t="s">
        <v>15</v>
      </c>
      <c r="V10" s="26" t="s">
        <v>15</v>
      </c>
      <c r="W10" s="26" t="s">
        <v>15</v>
      </c>
      <c r="X10" s="26" t="s">
        <v>15</v>
      </c>
      <c r="Y10" s="26" t="s">
        <v>15</v>
      </c>
      <c r="Z10" s="26" t="s">
        <v>15</v>
      </c>
      <c r="AA10" s="26" t="s">
        <v>15</v>
      </c>
      <c r="AB10" s="26" t="s">
        <v>15</v>
      </c>
      <c r="AC10" s="26" t="s">
        <v>15</v>
      </c>
      <c r="AD10" s="26" t="s">
        <v>15</v>
      </c>
      <c r="AE10" s="26" t="s">
        <v>15</v>
      </c>
      <c r="AF10" s="26" t="s">
        <v>15</v>
      </c>
      <c r="AG10" s="26" t="s">
        <v>15</v>
      </c>
      <c r="AH10" s="26" t="s">
        <v>14</v>
      </c>
      <c r="AI10" s="26" t="s">
        <v>14</v>
      </c>
      <c r="AJ10" s="27" t="s">
        <v>14</v>
      </c>
      <c r="AK10" s="28">
        <f t="shared" si="0"/>
        <v>34</v>
      </c>
      <c r="AL10" s="29">
        <f t="shared" si="1"/>
        <v>31</v>
      </c>
      <c r="AM10" s="30">
        <f t="shared" si="2"/>
        <v>3</v>
      </c>
      <c r="AN10" s="60"/>
    </row>
    <row r="11" spans="1:40" ht="84.95" customHeight="1" thickBot="1" x14ac:dyDescent="0.3">
      <c r="A11" s="23"/>
      <c r="B11" s="24"/>
      <c r="C11" s="25" t="s">
        <v>15</v>
      </c>
      <c r="D11" s="26" t="s">
        <v>15</v>
      </c>
      <c r="E11" s="26" t="s">
        <v>15</v>
      </c>
      <c r="F11" s="26" t="s">
        <v>15</v>
      </c>
      <c r="G11" s="26" t="s">
        <v>15</v>
      </c>
      <c r="H11" s="26" t="s">
        <v>15</v>
      </c>
      <c r="I11" s="26" t="s">
        <v>15</v>
      </c>
      <c r="J11" s="26" t="s">
        <v>15</v>
      </c>
      <c r="K11" s="26" t="s">
        <v>15</v>
      </c>
      <c r="L11" s="26" t="s">
        <v>15</v>
      </c>
      <c r="M11" s="26" t="s">
        <v>15</v>
      </c>
      <c r="N11" s="26" t="s">
        <v>15</v>
      </c>
      <c r="O11" s="26" t="s">
        <v>15</v>
      </c>
      <c r="P11" s="26" t="s">
        <v>15</v>
      </c>
      <c r="Q11" s="26" t="s">
        <v>15</v>
      </c>
      <c r="R11" s="26" t="s">
        <v>15</v>
      </c>
      <c r="S11" s="26" t="s">
        <v>15</v>
      </c>
      <c r="T11" s="26" t="s">
        <v>15</v>
      </c>
      <c r="U11" s="26" t="s">
        <v>15</v>
      </c>
      <c r="V11" s="26" t="s">
        <v>15</v>
      </c>
      <c r="W11" s="26" t="s">
        <v>15</v>
      </c>
      <c r="X11" s="26" t="s">
        <v>15</v>
      </c>
      <c r="Y11" s="26" t="s">
        <v>15</v>
      </c>
      <c r="Z11" s="26" t="s">
        <v>15</v>
      </c>
      <c r="AA11" s="26" t="s">
        <v>15</v>
      </c>
      <c r="AB11" s="26" t="s">
        <v>15</v>
      </c>
      <c r="AC11" s="26" t="s">
        <v>15</v>
      </c>
      <c r="AD11" s="26" t="s">
        <v>15</v>
      </c>
      <c r="AE11" s="26" t="s">
        <v>15</v>
      </c>
      <c r="AF11" s="26" t="s">
        <v>15</v>
      </c>
      <c r="AG11" s="26" t="s">
        <v>15</v>
      </c>
      <c r="AH11" s="26" t="s">
        <v>14</v>
      </c>
      <c r="AI11" s="26" t="s">
        <v>14</v>
      </c>
      <c r="AJ11" s="27" t="s">
        <v>14</v>
      </c>
      <c r="AK11" s="28">
        <f t="shared" si="0"/>
        <v>34</v>
      </c>
      <c r="AL11" s="29">
        <f t="shared" si="1"/>
        <v>31</v>
      </c>
      <c r="AM11" s="30">
        <f t="shared" si="2"/>
        <v>3</v>
      </c>
      <c r="AN11" s="59"/>
    </row>
    <row r="12" spans="1:40" ht="84.95" customHeight="1" thickBot="1" x14ac:dyDescent="0.3">
      <c r="A12" s="23"/>
      <c r="B12" s="24"/>
      <c r="C12" s="25" t="s">
        <v>15</v>
      </c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26" t="s">
        <v>15</v>
      </c>
      <c r="S12" s="26" t="s">
        <v>15</v>
      </c>
      <c r="T12" s="26" t="s">
        <v>15</v>
      </c>
      <c r="U12" s="26" t="s">
        <v>15</v>
      </c>
      <c r="V12" s="26" t="s">
        <v>15</v>
      </c>
      <c r="W12" s="26" t="s">
        <v>15</v>
      </c>
      <c r="X12" s="26" t="s">
        <v>15</v>
      </c>
      <c r="Y12" s="26" t="s">
        <v>15</v>
      </c>
      <c r="Z12" s="26" t="s">
        <v>15</v>
      </c>
      <c r="AA12" s="26" t="s">
        <v>15</v>
      </c>
      <c r="AB12" s="26" t="s">
        <v>15</v>
      </c>
      <c r="AC12" s="26" t="s">
        <v>15</v>
      </c>
      <c r="AD12" s="26" t="s">
        <v>15</v>
      </c>
      <c r="AE12" s="26" t="s">
        <v>15</v>
      </c>
      <c r="AF12" s="26" t="s">
        <v>15</v>
      </c>
      <c r="AG12" s="26" t="s">
        <v>15</v>
      </c>
      <c r="AH12" s="26" t="s">
        <v>14</v>
      </c>
      <c r="AI12" s="26" t="s">
        <v>14</v>
      </c>
      <c r="AJ12" s="27" t="s">
        <v>14</v>
      </c>
      <c r="AK12" s="28">
        <f t="shared" si="0"/>
        <v>34</v>
      </c>
      <c r="AL12" s="29">
        <f t="shared" si="1"/>
        <v>31</v>
      </c>
      <c r="AM12" s="30">
        <f t="shared" si="2"/>
        <v>3</v>
      </c>
      <c r="AN12" s="59"/>
    </row>
    <row r="13" spans="1:40" ht="84.95" customHeight="1" thickBot="1" x14ac:dyDescent="0.3">
      <c r="A13" s="23"/>
      <c r="B13" s="24"/>
      <c r="C13" s="47" t="s">
        <v>15</v>
      </c>
      <c r="D13" s="48" t="s">
        <v>15</v>
      </c>
      <c r="E13" s="48" t="s">
        <v>15</v>
      </c>
      <c r="F13" s="48" t="s">
        <v>15</v>
      </c>
      <c r="G13" s="48" t="s">
        <v>15</v>
      </c>
      <c r="H13" s="48" t="s">
        <v>15</v>
      </c>
      <c r="I13" s="48" t="s">
        <v>15</v>
      </c>
      <c r="J13" s="48" t="s">
        <v>15</v>
      </c>
      <c r="K13" s="48" t="s">
        <v>15</v>
      </c>
      <c r="L13" s="48" t="s">
        <v>15</v>
      </c>
      <c r="M13" s="48" t="s">
        <v>15</v>
      </c>
      <c r="N13" s="48" t="s">
        <v>15</v>
      </c>
      <c r="O13" s="48" t="s">
        <v>15</v>
      </c>
      <c r="P13" s="48" t="s">
        <v>15</v>
      </c>
      <c r="Q13" s="48" t="s">
        <v>15</v>
      </c>
      <c r="R13" s="48" t="s">
        <v>15</v>
      </c>
      <c r="S13" s="48" t="s">
        <v>15</v>
      </c>
      <c r="T13" s="48" t="s">
        <v>15</v>
      </c>
      <c r="U13" s="48" t="s">
        <v>15</v>
      </c>
      <c r="V13" s="48" t="s">
        <v>15</v>
      </c>
      <c r="W13" s="48" t="s">
        <v>15</v>
      </c>
      <c r="X13" s="48" t="s">
        <v>15</v>
      </c>
      <c r="Y13" s="48" t="s">
        <v>15</v>
      </c>
      <c r="Z13" s="48" t="s">
        <v>15</v>
      </c>
      <c r="AA13" s="48" t="s">
        <v>15</v>
      </c>
      <c r="AB13" s="48" t="s">
        <v>15</v>
      </c>
      <c r="AC13" s="48" t="s">
        <v>15</v>
      </c>
      <c r="AD13" s="48" t="s">
        <v>15</v>
      </c>
      <c r="AE13" s="48" t="s">
        <v>15</v>
      </c>
      <c r="AF13" s="48" t="s">
        <v>15</v>
      </c>
      <c r="AG13" s="48" t="s">
        <v>15</v>
      </c>
      <c r="AH13" s="48" t="s">
        <v>14</v>
      </c>
      <c r="AI13" s="48" t="s">
        <v>14</v>
      </c>
      <c r="AJ13" s="49" t="s">
        <v>14</v>
      </c>
      <c r="AK13" s="55">
        <f t="shared" si="0"/>
        <v>34</v>
      </c>
      <c r="AL13" s="56">
        <f t="shared" si="1"/>
        <v>31</v>
      </c>
      <c r="AM13" s="57">
        <f t="shared" si="2"/>
        <v>3</v>
      </c>
      <c r="AN13" s="64"/>
    </row>
    <row r="14" spans="1:40" ht="30" customHeight="1" thickTop="1" x14ac:dyDescent="0.25">
      <c r="A14" s="65"/>
      <c r="B14" s="66" t="s">
        <v>16</v>
      </c>
      <c r="C14" s="50">
        <f t="shared" ref="C14:AJ14" si="3">COUNTIF(C6:C13, "Y")</f>
        <v>4</v>
      </c>
      <c r="D14" s="51">
        <f t="shared" si="3"/>
        <v>4</v>
      </c>
      <c r="E14" s="51">
        <f t="shared" si="3"/>
        <v>4</v>
      </c>
      <c r="F14" s="51">
        <f t="shared" si="3"/>
        <v>4</v>
      </c>
      <c r="G14" s="51">
        <f t="shared" si="3"/>
        <v>4</v>
      </c>
      <c r="H14" s="51">
        <f t="shared" si="3"/>
        <v>4</v>
      </c>
      <c r="I14" s="51">
        <f t="shared" si="3"/>
        <v>4</v>
      </c>
      <c r="J14" s="51">
        <f t="shared" si="3"/>
        <v>4</v>
      </c>
      <c r="K14" s="51">
        <f t="shared" si="3"/>
        <v>4</v>
      </c>
      <c r="L14" s="51">
        <f t="shared" si="3"/>
        <v>4</v>
      </c>
      <c r="M14" s="51">
        <f t="shared" si="3"/>
        <v>4</v>
      </c>
      <c r="N14" s="51">
        <f t="shared" si="3"/>
        <v>4</v>
      </c>
      <c r="O14" s="51">
        <f t="shared" si="3"/>
        <v>4</v>
      </c>
      <c r="P14" s="51">
        <f t="shared" si="3"/>
        <v>4</v>
      </c>
      <c r="Q14" s="51">
        <f t="shared" si="3"/>
        <v>4</v>
      </c>
      <c r="R14" s="51">
        <f t="shared" si="3"/>
        <v>4</v>
      </c>
      <c r="S14" s="51">
        <f t="shared" si="3"/>
        <v>4</v>
      </c>
      <c r="T14" s="51">
        <f t="shared" si="3"/>
        <v>4</v>
      </c>
      <c r="U14" s="51">
        <f t="shared" si="3"/>
        <v>4</v>
      </c>
      <c r="V14" s="51">
        <f t="shared" si="3"/>
        <v>4</v>
      </c>
      <c r="W14" s="51">
        <f t="shared" si="3"/>
        <v>4</v>
      </c>
      <c r="X14" s="51">
        <f t="shared" si="3"/>
        <v>4</v>
      </c>
      <c r="Y14" s="51">
        <f t="shared" si="3"/>
        <v>4</v>
      </c>
      <c r="Z14" s="51">
        <f t="shared" si="3"/>
        <v>4</v>
      </c>
      <c r="AA14" s="51">
        <f t="shared" si="3"/>
        <v>4</v>
      </c>
      <c r="AB14" s="51">
        <f t="shared" si="3"/>
        <v>4</v>
      </c>
      <c r="AC14" s="51">
        <f t="shared" si="3"/>
        <v>4</v>
      </c>
      <c r="AD14" s="51">
        <f t="shared" si="3"/>
        <v>4</v>
      </c>
      <c r="AE14" s="51">
        <f t="shared" si="3"/>
        <v>4</v>
      </c>
      <c r="AF14" s="51">
        <f t="shared" si="3"/>
        <v>4</v>
      </c>
      <c r="AG14" s="51">
        <f t="shared" si="3"/>
        <v>4</v>
      </c>
      <c r="AH14" s="51">
        <f t="shared" si="3"/>
        <v>0</v>
      </c>
      <c r="AI14" s="51">
        <f t="shared" si="3"/>
        <v>0</v>
      </c>
      <c r="AJ14" s="52">
        <f t="shared" si="3"/>
        <v>0</v>
      </c>
      <c r="AK14" s="46"/>
      <c r="AL14" s="46"/>
      <c r="AM14" s="46"/>
    </row>
    <row r="15" spans="1:40" ht="30" customHeight="1" thickBot="1" x14ac:dyDescent="0.3">
      <c r="B15" s="67" t="s">
        <v>17</v>
      </c>
      <c r="C15" s="43">
        <f t="shared" ref="C15:AJ15" si="4">COUNTIF(C6:C13, "N")</f>
        <v>4</v>
      </c>
      <c r="D15" s="44">
        <f t="shared" si="4"/>
        <v>4</v>
      </c>
      <c r="E15" s="44">
        <f t="shared" si="4"/>
        <v>4</v>
      </c>
      <c r="F15" s="44">
        <f t="shared" si="4"/>
        <v>4</v>
      </c>
      <c r="G15" s="44">
        <f t="shared" si="4"/>
        <v>4</v>
      </c>
      <c r="H15" s="44">
        <f t="shared" si="4"/>
        <v>4</v>
      </c>
      <c r="I15" s="44">
        <f t="shared" si="4"/>
        <v>4</v>
      </c>
      <c r="J15" s="44">
        <f t="shared" si="4"/>
        <v>4</v>
      </c>
      <c r="K15" s="44">
        <f t="shared" si="4"/>
        <v>4</v>
      </c>
      <c r="L15" s="44">
        <f t="shared" si="4"/>
        <v>4</v>
      </c>
      <c r="M15" s="44">
        <f t="shared" si="4"/>
        <v>4</v>
      </c>
      <c r="N15" s="44">
        <f t="shared" si="4"/>
        <v>4</v>
      </c>
      <c r="O15" s="44">
        <f t="shared" si="4"/>
        <v>4</v>
      </c>
      <c r="P15" s="44">
        <f t="shared" si="4"/>
        <v>4</v>
      </c>
      <c r="Q15" s="44">
        <f t="shared" si="4"/>
        <v>4</v>
      </c>
      <c r="R15" s="44">
        <f t="shared" si="4"/>
        <v>4</v>
      </c>
      <c r="S15" s="44">
        <f t="shared" si="4"/>
        <v>4</v>
      </c>
      <c r="T15" s="44">
        <f t="shared" si="4"/>
        <v>4</v>
      </c>
      <c r="U15" s="44">
        <f t="shared" si="4"/>
        <v>4</v>
      </c>
      <c r="V15" s="44">
        <f t="shared" si="4"/>
        <v>4</v>
      </c>
      <c r="W15" s="44">
        <f t="shared" si="4"/>
        <v>4</v>
      </c>
      <c r="X15" s="44">
        <f t="shared" si="4"/>
        <v>4</v>
      </c>
      <c r="Y15" s="44">
        <f t="shared" si="4"/>
        <v>4</v>
      </c>
      <c r="Z15" s="44">
        <f t="shared" si="4"/>
        <v>4</v>
      </c>
      <c r="AA15" s="44">
        <f t="shared" si="4"/>
        <v>4</v>
      </c>
      <c r="AB15" s="44">
        <f t="shared" si="4"/>
        <v>4</v>
      </c>
      <c r="AC15" s="44">
        <f t="shared" si="4"/>
        <v>4</v>
      </c>
      <c r="AD15" s="44">
        <f t="shared" si="4"/>
        <v>4</v>
      </c>
      <c r="AE15" s="44">
        <f t="shared" si="4"/>
        <v>4</v>
      </c>
      <c r="AF15" s="44">
        <f t="shared" si="4"/>
        <v>4</v>
      </c>
      <c r="AG15" s="44">
        <f t="shared" si="4"/>
        <v>4</v>
      </c>
      <c r="AH15" s="44">
        <f t="shared" si="4"/>
        <v>8</v>
      </c>
      <c r="AI15" s="44">
        <f t="shared" si="4"/>
        <v>8</v>
      </c>
      <c r="AJ15" s="45">
        <f t="shared" si="4"/>
        <v>8</v>
      </c>
      <c r="AK15" s="42"/>
      <c r="AL15" s="42"/>
      <c r="AM15" s="42"/>
    </row>
    <row r="16" spans="1:40" ht="15.75" thickTop="1" x14ac:dyDescent="0.25"/>
  </sheetData>
  <autoFilter ref="A5:AN5" xr:uid="{6A651619-E7EC-4B97-ACCC-B18A7176AB77}">
    <sortState xmlns:xlrd2="http://schemas.microsoft.com/office/spreadsheetml/2017/richdata2" ref="A6:AN15">
      <sortCondition ref="AL5"/>
    </sortState>
  </autoFilter>
  <mergeCells count="5">
    <mergeCell ref="AI2:AI3"/>
    <mergeCell ref="AJ2:AJ3"/>
    <mergeCell ref="A4:B4"/>
    <mergeCell ref="C4:AJ4"/>
    <mergeCell ref="AK4:AM4"/>
  </mergeCells>
  <pageMargins left="0.7" right="0.7" top="0.75" bottom="0.75" header="0.3" footer="0.3"/>
  <pageSetup scale="3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B381-03E0-442D-812E-5E085055D2DA}">
  <sheetPr>
    <tabColor rgb="FF00B050"/>
    <pageSetUpPr fitToPage="1"/>
  </sheetPr>
  <dimension ref="A1:BD13"/>
  <sheetViews>
    <sheetView showGridLines="0" zoomScale="40" zoomScaleNormal="40" workbookViewId="0">
      <selection activeCell="BD6" sqref="BD6"/>
    </sheetView>
  </sheetViews>
  <sheetFormatPr defaultRowHeight="15" x14ac:dyDescent="0.25"/>
  <cols>
    <col min="1" max="1" width="16.140625" customWidth="1"/>
    <col min="2" max="2" width="57.5703125" customWidth="1"/>
    <col min="3" max="49" width="7.7109375" customWidth="1"/>
    <col min="53" max="56" width="15.7109375" customWidth="1"/>
  </cols>
  <sheetData>
    <row r="1" spans="1:56" s="3" customFormat="1" ht="23.25" x14ac:dyDescent="0.35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56" s="3" customFormat="1" ht="24" thickBot="1" x14ac:dyDescent="0.4">
      <c r="A2" s="1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56" s="3" customFormat="1" ht="30" customHeight="1" thickBot="1" x14ac:dyDescent="0.35">
      <c r="A3" s="53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9" t="s">
        <v>2</v>
      </c>
      <c r="AJ3" s="20" t="s">
        <v>3</v>
      </c>
      <c r="AK3" s="2"/>
      <c r="AL3" s="2"/>
      <c r="AM3" s="2"/>
      <c r="AN3" s="2"/>
    </row>
    <row r="4" spans="1:56" s="3" customFormat="1" ht="24" thickBot="1" x14ac:dyDescent="0.4">
      <c r="A4" s="114" t="s">
        <v>19</v>
      </c>
      <c r="B4" s="115"/>
      <c r="C4" s="108" t="s">
        <v>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116" t="s">
        <v>20</v>
      </c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8"/>
      <c r="AX4" s="119" t="s">
        <v>21</v>
      </c>
      <c r="AY4" s="120"/>
      <c r="AZ4" s="121"/>
      <c r="BA4" s="122" t="s">
        <v>22</v>
      </c>
      <c r="BB4" s="123"/>
      <c r="BC4" s="124"/>
    </row>
    <row r="5" spans="1:56" ht="148.5" customHeight="1" thickTop="1" thickBot="1" x14ac:dyDescent="0.3">
      <c r="A5" s="13" t="s">
        <v>8</v>
      </c>
      <c r="B5" s="12" t="s">
        <v>9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5"/>
      <c r="AJ5" s="36"/>
      <c r="AK5" s="37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9"/>
      <c r="AX5" s="6" t="s">
        <v>23</v>
      </c>
      <c r="AY5" s="7" t="s">
        <v>24</v>
      </c>
      <c r="AZ5" s="5" t="s">
        <v>25</v>
      </c>
      <c r="BA5" s="8" t="s">
        <v>26</v>
      </c>
      <c r="BB5" s="9" t="s">
        <v>27</v>
      </c>
      <c r="BC5" s="22" t="s">
        <v>28</v>
      </c>
      <c r="BD5" s="21" t="s">
        <v>13</v>
      </c>
    </row>
    <row r="6" spans="1:56" ht="84.95" customHeight="1" thickBot="1" x14ac:dyDescent="0.3">
      <c r="A6" s="23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7"/>
      <c r="AK6" s="25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7"/>
      <c r="AX6" s="28">
        <f t="shared" ref="AX6:AX12" si="0">COUNTA(C6:AW6)</f>
        <v>0</v>
      </c>
      <c r="AY6" s="29">
        <f t="shared" ref="AY6:AY12" si="1">COUNTA(C6:AJ6)</f>
        <v>0</v>
      </c>
      <c r="AZ6" s="30">
        <f t="shared" ref="AZ6:AZ12" si="2">COUNTA(AK6:AW6)</f>
        <v>0</v>
      </c>
      <c r="BA6" s="31">
        <f t="shared" ref="BA6:BA12" si="3">SUM(C6:AW6)</f>
        <v>0</v>
      </c>
      <c r="BB6" s="32">
        <f t="shared" ref="BB6:BB12" si="4">SUM(AK6:AW6)</f>
        <v>0</v>
      </c>
      <c r="BC6" s="41">
        <f t="shared" ref="BC6:BC12" si="5">SUM(C6:AJ6)</f>
        <v>0</v>
      </c>
      <c r="BD6" s="68">
        <f>RANK(BC6,$BC$6:$BC$12,2)</f>
        <v>1</v>
      </c>
    </row>
    <row r="7" spans="1:56" ht="84.95" customHeight="1" thickBot="1" x14ac:dyDescent="0.3">
      <c r="A7" s="23"/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  <c r="AK7" s="25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7"/>
      <c r="AX7" s="28">
        <f t="shared" si="0"/>
        <v>0</v>
      </c>
      <c r="AY7" s="29">
        <f t="shared" si="1"/>
        <v>0</v>
      </c>
      <c r="AZ7" s="30">
        <f t="shared" si="2"/>
        <v>0</v>
      </c>
      <c r="BA7" s="31">
        <f t="shared" si="3"/>
        <v>0</v>
      </c>
      <c r="BB7" s="32">
        <f t="shared" si="4"/>
        <v>0</v>
      </c>
      <c r="BC7" s="41">
        <f t="shared" si="5"/>
        <v>0</v>
      </c>
      <c r="BD7" s="68">
        <f t="shared" ref="BD7:BD12" si="6">RANK(BC7,$BC$6:$BC$12,2)</f>
        <v>1</v>
      </c>
    </row>
    <row r="8" spans="1:56" ht="84.95" customHeight="1" thickBot="1" x14ac:dyDescent="0.3">
      <c r="A8" s="23"/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7"/>
      <c r="AK8" s="25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7"/>
      <c r="AX8" s="28">
        <f t="shared" si="0"/>
        <v>0</v>
      </c>
      <c r="AY8" s="29">
        <f t="shared" si="1"/>
        <v>0</v>
      </c>
      <c r="AZ8" s="30">
        <f t="shared" si="2"/>
        <v>0</v>
      </c>
      <c r="BA8" s="31">
        <f t="shared" si="3"/>
        <v>0</v>
      </c>
      <c r="BB8" s="32">
        <f t="shared" si="4"/>
        <v>0</v>
      </c>
      <c r="BC8" s="41">
        <f t="shared" si="5"/>
        <v>0</v>
      </c>
      <c r="BD8" s="68">
        <f t="shared" si="6"/>
        <v>1</v>
      </c>
    </row>
    <row r="9" spans="1:56" ht="84.95" customHeight="1" thickBot="1" x14ac:dyDescent="0.3">
      <c r="A9" s="23"/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  <c r="AK9" s="25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7"/>
      <c r="AX9" s="28">
        <f t="shared" si="0"/>
        <v>0</v>
      </c>
      <c r="AY9" s="29">
        <f t="shared" si="1"/>
        <v>0</v>
      </c>
      <c r="AZ9" s="30">
        <f t="shared" si="2"/>
        <v>0</v>
      </c>
      <c r="BA9" s="31">
        <f t="shared" si="3"/>
        <v>0</v>
      </c>
      <c r="BB9" s="32">
        <f t="shared" si="4"/>
        <v>0</v>
      </c>
      <c r="BC9" s="41">
        <f t="shared" si="5"/>
        <v>0</v>
      </c>
      <c r="BD9" s="68">
        <f t="shared" si="6"/>
        <v>1</v>
      </c>
    </row>
    <row r="10" spans="1:56" ht="84.95" customHeight="1" thickBot="1" x14ac:dyDescent="0.3">
      <c r="A10" s="23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7"/>
      <c r="AK10" s="25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30"/>
      <c r="AX10" s="28">
        <f t="shared" si="0"/>
        <v>0</v>
      </c>
      <c r="AY10" s="29">
        <f t="shared" si="1"/>
        <v>0</v>
      </c>
      <c r="AZ10" s="30">
        <f t="shared" si="2"/>
        <v>0</v>
      </c>
      <c r="BA10" s="31">
        <f t="shared" si="3"/>
        <v>0</v>
      </c>
      <c r="BB10" s="32">
        <f t="shared" si="4"/>
        <v>0</v>
      </c>
      <c r="BC10" s="41">
        <f t="shared" si="5"/>
        <v>0</v>
      </c>
      <c r="BD10" s="68">
        <f t="shared" si="6"/>
        <v>1</v>
      </c>
    </row>
    <row r="11" spans="1:56" ht="84.95" customHeight="1" thickBot="1" x14ac:dyDescent="0.3">
      <c r="A11" s="23"/>
      <c r="B11" s="24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7"/>
      <c r="AK11" s="25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7"/>
      <c r="AX11" s="28">
        <f t="shared" si="0"/>
        <v>0</v>
      </c>
      <c r="AY11" s="29">
        <f t="shared" si="1"/>
        <v>0</v>
      </c>
      <c r="AZ11" s="30">
        <f t="shared" si="2"/>
        <v>0</v>
      </c>
      <c r="BA11" s="31">
        <f>SUM(C11:AW11)</f>
        <v>0</v>
      </c>
      <c r="BB11" s="32">
        <f t="shared" si="4"/>
        <v>0</v>
      </c>
      <c r="BC11" s="41">
        <f>SUM(C11:AJ11)</f>
        <v>0</v>
      </c>
      <c r="BD11" s="68">
        <f t="shared" si="6"/>
        <v>1</v>
      </c>
    </row>
    <row r="12" spans="1:56" ht="84.95" customHeight="1" thickBot="1" x14ac:dyDescent="0.3">
      <c r="A12" s="23"/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  <c r="AK12" s="25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7"/>
      <c r="AX12" s="28">
        <f t="shared" si="0"/>
        <v>0</v>
      </c>
      <c r="AY12" s="29">
        <f t="shared" si="1"/>
        <v>0</v>
      </c>
      <c r="AZ12" s="30">
        <f t="shared" si="2"/>
        <v>0</v>
      </c>
      <c r="BA12" s="31">
        <f t="shared" si="3"/>
        <v>0</v>
      </c>
      <c r="BB12" s="32">
        <f t="shared" si="4"/>
        <v>0</v>
      </c>
      <c r="BC12" s="41">
        <f t="shared" si="5"/>
        <v>0</v>
      </c>
      <c r="BD12" s="68">
        <f t="shared" si="6"/>
        <v>1</v>
      </c>
    </row>
    <row r="13" spans="1:56" ht="30" customHeight="1" thickBot="1" x14ac:dyDescent="0.3">
      <c r="A13" s="4"/>
      <c r="B13" s="15" t="s">
        <v>29</v>
      </c>
      <c r="C13" s="16">
        <f t="shared" ref="C13:AW13" si="7">SUM(C6:C12)</f>
        <v>0</v>
      </c>
      <c r="D13" s="17">
        <f t="shared" si="7"/>
        <v>0</v>
      </c>
      <c r="E13" s="17">
        <f t="shared" si="7"/>
        <v>0</v>
      </c>
      <c r="F13" s="17">
        <f t="shared" si="7"/>
        <v>0</v>
      </c>
      <c r="G13" s="17">
        <f t="shared" si="7"/>
        <v>0</v>
      </c>
      <c r="H13" s="17">
        <f t="shared" si="7"/>
        <v>0</v>
      </c>
      <c r="I13" s="17">
        <f t="shared" si="7"/>
        <v>0</v>
      </c>
      <c r="J13" s="17">
        <f t="shared" si="7"/>
        <v>0</v>
      </c>
      <c r="K13" s="17">
        <f t="shared" si="7"/>
        <v>0</v>
      </c>
      <c r="L13" s="17">
        <f t="shared" si="7"/>
        <v>0</v>
      </c>
      <c r="M13" s="17">
        <f t="shared" si="7"/>
        <v>0</v>
      </c>
      <c r="N13" s="17">
        <f t="shared" si="7"/>
        <v>0</v>
      </c>
      <c r="O13" s="17">
        <f t="shared" si="7"/>
        <v>0</v>
      </c>
      <c r="P13" s="17">
        <f t="shared" si="7"/>
        <v>0</v>
      </c>
      <c r="Q13" s="17">
        <f t="shared" si="7"/>
        <v>0</v>
      </c>
      <c r="R13" s="17">
        <f t="shared" si="7"/>
        <v>0</v>
      </c>
      <c r="S13" s="17">
        <f t="shared" si="7"/>
        <v>0</v>
      </c>
      <c r="T13" s="17">
        <f t="shared" si="7"/>
        <v>0</v>
      </c>
      <c r="U13" s="17">
        <f t="shared" si="7"/>
        <v>0</v>
      </c>
      <c r="V13" s="17">
        <f t="shared" si="7"/>
        <v>0</v>
      </c>
      <c r="W13" s="17">
        <f t="shared" si="7"/>
        <v>0</v>
      </c>
      <c r="X13" s="17">
        <f t="shared" si="7"/>
        <v>0</v>
      </c>
      <c r="Y13" s="17">
        <f t="shared" si="7"/>
        <v>0</v>
      </c>
      <c r="Z13" s="17">
        <f t="shared" si="7"/>
        <v>0</v>
      </c>
      <c r="AA13" s="17">
        <f t="shared" si="7"/>
        <v>0</v>
      </c>
      <c r="AB13" s="17">
        <f t="shared" si="7"/>
        <v>0</v>
      </c>
      <c r="AC13" s="17">
        <f t="shared" si="7"/>
        <v>0</v>
      </c>
      <c r="AD13" s="17">
        <f t="shared" si="7"/>
        <v>0</v>
      </c>
      <c r="AE13" s="17">
        <f t="shared" si="7"/>
        <v>0</v>
      </c>
      <c r="AF13" s="17">
        <f t="shared" si="7"/>
        <v>0</v>
      </c>
      <c r="AG13" s="17">
        <f t="shared" si="7"/>
        <v>0</v>
      </c>
      <c r="AH13" s="17">
        <f t="shared" si="7"/>
        <v>0</v>
      </c>
      <c r="AI13" s="17">
        <f t="shared" si="7"/>
        <v>0</v>
      </c>
      <c r="AJ13" s="18">
        <f t="shared" si="7"/>
        <v>0</v>
      </c>
      <c r="AK13" s="16">
        <f t="shared" si="7"/>
        <v>0</v>
      </c>
      <c r="AL13" s="17">
        <f t="shared" si="7"/>
        <v>0</v>
      </c>
      <c r="AM13" s="17">
        <f t="shared" si="7"/>
        <v>0</v>
      </c>
      <c r="AN13" s="17">
        <f t="shared" si="7"/>
        <v>0</v>
      </c>
      <c r="AO13" s="17">
        <f t="shared" si="7"/>
        <v>0</v>
      </c>
      <c r="AP13" s="17">
        <f t="shared" si="7"/>
        <v>0</v>
      </c>
      <c r="AQ13" s="17">
        <f t="shared" si="7"/>
        <v>0</v>
      </c>
      <c r="AR13" s="17">
        <f t="shared" si="7"/>
        <v>0</v>
      </c>
      <c r="AS13" s="17">
        <f t="shared" si="7"/>
        <v>0</v>
      </c>
      <c r="AT13" s="17">
        <f t="shared" si="7"/>
        <v>0</v>
      </c>
      <c r="AU13" s="17">
        <f t="shared" si="7"/>
        <v>0</v>
      </c>
      <c r="AV13" s="17">
        <f t="shared" si="7"/>
        <v>0</v>
      </c>
      <c r="AW13" s="17">
        <f t="shared" si="7"/>
        <v>0</v>
      </c>
    </row>
  </sheetData>
  <autoFilter ref="A5:BD5" xr:uid="{9A9C65F1-86B1-46ED-AA7D-7A6F5F9FBADE}">
    <sortState xmlns:xlrd2="http://schemas.microsoft.com/office/spreadsheetml/2017/richdata2" ref="A6:BD13">
      <sortCondition ref="BC5"/>
    </sortState>
  </autoFilter>
  <mergeCells count="5">
    <mergeCell ref="A4:B4"/>
    <mergeCell ref="C4:AJ4"/>
    <mergeCell ref="AK4:AW4"/>
    <mergeCell ref="AX4:AZ4"/>
    <mergeCell ref="BA4:BC4"/>
  </mergeCells>
  <conditionalFormatting sqref="C13:AW13">
    <cfRule type="cellIs" dxfId="2" priority="1" operator="lessThan">
      <formula>28</formula>
    </cfRule>
    <cfRule type="cellIs" dxfId="1" priority="2" operator="greaterThan">
      <formula>28</formula>
    </cfRule>
    <cfRule type="cellIs" dxfId="0" priority="3" operator="equal">
      <formula>28</formula>
    </cfRule>
  </conditionalFormatting>
  <pageMargins left="0.45" right="0.45" top="0.5" bottom="0.5" header="0.3" footer="0.3"/>
  <pageSetup scale="2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A87B-0AAE-4D03-AC22-7B6AC33D3D32}">
  <sheetPr>
    <tabColor theme="5" tint="0.39997558519241921"/>
    <pageSetUpPr fitToPage="1"/>
  </sheetPr>
  <dimension ref="A1:AS36"/>
  <sheetViews>
    <sheetView showGridLines="0" tabSelected="1" view="pageBreakPreview" zoomScale="55" zoomScaleNormal="55" zoomScaleSheetLayoutView="55" workbookViewId="0">
      <pane xSplit="1" topLeftCell="B1" activePane="topRight" state="frozen"/>
      <selection activeCell="A5" sqref="A5"/>
      <selection pane="topRight" activeCell="AH19" sqref="AH19"/>
    </sheetView>
  </sheetViews>
  <sheetFormatPr defaultRowHeight="15" x14ac:dyDescent="0.25"/>
  <cols>
    <col min="1" max="1" width="16" customWidth="1"/>
    <col min="2" max="2" width="57.5703125" customWidth="1"/>
    <col min="3" max="40" width="9.28515625" style="1" customWidth="1"/>
    <col min="42" max="43" width="15.7109375" customWidth="1"/>
  </cols>
  <sheetData>
    <row r="1" spans="1:45" s="3" customFormat="1" ht="46.5" x14ac:dyDescent="0.35">
      <c r="A1" s="82" t="s">
        <v>68</v>
      </c>
      <c r="B1" s="79"/>
      <c r="C1" s="2"/>
      <c r="D1" s="7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5" s="3" customFormat="1" ht="60" customHeight="1" thickBot="1" x14ac:dyDescent="0.4">
      <c r="A2" s="80" t="s">
        <v>134</v>
      </c>
      <c r="B2" s="81"/>
      <c r="C2" s="78" t="s">
        <v>56</v>
      </c>
      <c r="D2" s="78" t="s">
        <v>57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5" s="3" customFormat="1" ht="24.75" thickTop="1" thickBot="1" x14ac:dyDescent="0.35">
      <c r="A3" s="125" t="s">
        <v>30</v>
      </c>
      <c r="B3" s="126"/>
      <c r="C3" s="127" t="s">
        <v>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9"/>
      <c r="AK3" s="130" t="s">
        <v>133</v>
      </c>
      <c r="AL3" s="131"/>
      <c r="AM3" s="131"/>
      <c r="AN3" s="132"/>
      <c r="AO3" s="83"/>
      <c r="AP3" s="83"/>
    </row>
    <row r="4" spans="1:45" ht="148.5" customHeight="1" thickTop="1" thickBot="1" x14ac:dyDescent="0.3">
      <c r="A4" s="13" t="s">
        <v>67</v>
      </c>
      <c r="B4" s="70" t="s">
        <v>9</v>
      </c>
      <c r="C4" s="77" t="s">
        <v>69</v>
      </c>
      <c r="D4" s="34" t="s">
        <v>98</v>
      </c>
      <c r="E4" s="34" t="s">
        <v>99</v>
      </c>
      <c r="F4" s="34" t="s">
        <v>53</v>
      </c>
      <c r="G4" s="34" t="s">
        <v>100</v>
      </c>
      <c r="H4" s="34" t="s">
        <v>58</v>
      </c>
      <c r="I4" s="34" t="s">
        <v>101</v>
      </c>
      <c r="J4" s="34" t="s">
        <v>102</v>
      </c>
      <c r="K4" s="34" t="s">
        <v>103</v>
      </c>
      <c r="L4" s="34" t="s">
        <v>104</v>
      </c>
      <c r="M4" s="34" t="s">
        <v>105</v>
      </c>
      <c r="N4" s="34" t="s">
        <v>106</v>
      </c>
      <c r="O4" s="34" t="s">
        <v>107</v>
      </c>
      <c r="P4" s="34" t="s">
        <v>108</v>
      </c>
      <c r="Q4" s="34" t="s">
        <v>130</v>
      </c>
      <c r="R4" s="34" t="s">
        <v>109</v>
      </c>
      <c r="S4" s="34" t="s">
        <v>110</v>
      </c>
      <c r="T4" s="34" t="s">
        <v>111</v>
      </c>
      <c r="U4" s="34" t="s">
        <v>112</v>
      </c>
      <c r="V4" s="34" t="s">
        <v>113</v>
      </c>
      <c r="W4" s="34" t="s">
        <v>114</v>
      </c>
      <c r="X4" s="34" t="s">
        <v>54</v>
      </c>
      <c r="Y4" s="34" t="s">
        <v>115</v>
      </c>
      <c r="Z4" s="34" t="s">
        <v>131</v>
      </c>
      <c r="AA4" s="34" t="s">
        <v>116</v>
      </c>
      <c r="AB4" s="34" t="s">
        <v>117</v>
      </c>
      <c r="AC4" s="34" t="s">
        <v>55</v>
      </c>
      <c r="AD4" s="34" t="s">
        <v>118</v>
      </c>
      <c r="AE4" s="34" t="s">
        <v>119</v>
      </c>
      <c r="AF4" s="34" t="s">
        <v>132</v>
      </c>
      <c r="AG4" s="34" t="s">
        <v>120</v>
      </c>
      <c r="AH4" s="34" t="s">
        <v>121</v>
      </c>
      <c r="AI4" s="34" t="s">
        <v>122</v>
      </c>
      <c r="AJ4" s="34" t="s">
        <v>123</v>
      </c>
      <c r="AK4" s="89" t="s">
        <v>124</v>
      </c>
      <c r="AL4" s="89" t="s">
        <v>125</v>
      </c>
      <c r="AM4" s="89" t="s">
        <v>126</v>
      </c>
      <c r="AN4" s="89" t="s">
        <v>127</v>
      </c>
      <c r="AO4" s="40" t="s">
        <v>128</v>
      </c>
      <c r="AP4" s="10" t="s">
        <v>28</v>
      </c>
      <c r="AQ4" s="11" t="s">
        <v>31</v>
      </c>
    </row>
    <row r="5" spans="1:45" ht="84" customHeight="1" thickBot="1" x14ac:dyDescent="0.5">
      <c r="A5" s="87" t="s">
        <v>32</v>
      </c>
      <c r="B5" s="92" t="s">
        <v>70</v>
      </c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>
        <v>18</v>
      </c>
      <c r="AG5" s="75"/>
      <c r="AH5" s="75"/>
      <c r="AI5" s="75"/>
      <c r="AJ5" s="75"/>
      <c r="AK5" s="75"/>
      <c r="AL5" s="75"/>
      <c r="AM5" s="75"/>
      <c r="AN5" s="90"/>
      <c r="AO5" s="29">
        <f>COUNTA(C5:AN5)</f>
        <v>1</v>
      </c>
      <c r="AP5" s="41">
        <f t="shared" ref="AP5:AP35" si="0">SUM(C5:AJ5)</f>
        <v>18</v>
      </c>
      <c r="AQ5" s="68">
        <f t="shared" ref="AQ5:AQ35" si="1">RANK(AP5,$AP$5:$AP$35,2)</f>
        <v>18</v>
      </c>
    </row>
    <row r="6" spans="1:45" ht="84" customHeight="1" thickBot="1" x14ac:dyDescent="0.5">
      <c r="A6" s="88" t="s">
        <v>33</v>
      </c>
      <c r="B6" s="92" t="s">
        <v>71</v>
      </c>
      <c r="C6" s="76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>
        <v>13</v>
      </c>
      <c r="AG6" s="73"/>
      <c r="AH6" s="73"/>
      <c r="AI6" s="73"/>
      <c r="AJ6" s="73"/>
      <c r="AK6" s="73"/>
      <c r="AL6" s="73"/>
      <c r="AM6" s="73"/>
      <c r="AN6" s="91"/>
      <c r="AO6" s="29">
        <f t="shared" ref="AO6:AO35" si="2">COUNTA(C6:AN6)</f>
        <v>1</v>
      </c>
      <c r="AP6" s="41">
        <f t="shared" si="0"/>
        <v>13</v>
      </c>
      <c r="AQ6" s="68">
        <f t="shared" si="1"/>
        <v>13</v>
      </c>
    </row>
    <row r="7" spans="1:45" ht="84" customHeight="1" thickBot="1" x14ac:dyDescent="0.5">
      <c r="A7" s="88" t="s">
        <v>38</v>
      </c>
      <c r="B7" s="93" t="s">
        <v>73</v>
      </c>
      <c r="C7" s="76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>
        <v>22</v>
      </c>
      <c r="AG7" s="73"/>
      <c r="AH7" s="73"/>
      <c r="AI7" s="73"/>
      <c r="AJ7" s="73"/>
      <c r="AK7" s="73"/>
      <c r="AL7" s="73"/>
      <c r="AM7" s="73"/>
      <c r="AN7" s="91"/>
      <c r="AO7" s="29">
        <f t="shared" si="2"/>
        <v>1</v>
      </c>
      <c r="AP7" s="41">
        <f t="shared" si="0"/>
        <v>22</v>
      </c>
      <c r="AQ7" s="68">
        <f t="shared" si="1"/>
        <v>22</v>
      </c>
    </row>
    <row r="8" spans="1:45" ht="84" customHeight="1" thickBot="1" x14ac:dyDescent="0.5">
      <c r="A8" s="88" t="s">
        <v>39</v>
      </c>
      <c r="B8" s="93" t="s">
        <v>74</v>
      </c>
      <c r="C8" s="76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>
        <v>8</v>
      </c>
      <c r="AG8" s="73"/>
      <c r="AH8" s="73"/>
      <c r="AI8" s="73"/>
      <c r="AJ8" s="73"/>
      <c r="AK8" s="73"/>
      <c r="AL8" s="73"/>
      <c r="AM8" s="73"/>
      <c r="AN8" s="91"/>
      <c r="AO8" s="29">
        <f t="shared" si="2"/>
        <v>1</v>
      </c>
      <c r="AP8" s="41">
        <f t="shared" si="0"/>
        <v>8</v>
      </c>
      <c r="AQ8" s="68">
        <f t="shared" si="1"/>
        <v>8</v>
      </c>
    </row>
    <row r="9" spans="1:45" ht="84" customHeight="1" thickBot="1" x14ac:dyDescent="0.5">
      <c r="A9" s="88" t="s">
        <v>40</v>
      </c>
      <c r="B9" s="93" t="s">
        <v>75</v>
      </c>
      <c r="C9" s="76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>
        <v>5</v>
      </c>
      <c r="AG9" s="73"/>
      <c r="AH9" s="73"/>
      <c r="AI9" s="73"/>
      <c r="AJ9" s="73"/>
      <c r="AK9" s="73"/>
      <c r="AL9" s="73"/>
      <c r="AM9" s="73"/>
      <c r="AN9" s="91"/>
      <c r="AO9" s="29">
        <f t="shared" si="2"/>
        <v>1</v>
      </c>
      <c r="AP9" s="41">
        <f t="shared" si="0"/>
        <v>5</v>
      </c>
      <c r="AQ9" s="68">
        <f t="shared" si="1"/>
        <v>5</v>
      </c>
    </row>
    <row r="10" spans="1:45" ht="84" customHeight="1" thickBot="1" x14ac:dyDescent="0.5">
      <c r="A10" s="88" t="s">
        <v>41</v>
      </c>
      <c r="B10" s="93" t="s">
        <v>76</v>
      </c>
      <c r="C10" s="76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>
        <v>25</v>
      </c>
      <c r="AG10" s="73"/>
      <c r="AH10" s="73"/>
      <c r="AI10" s="73"/>
      <c r="AJ10" s="73"/>
      <c r="AK10" s="73"/>
      <c r="AL10" s="73"/>
      <c r="AM10" s="73"/>
      <c r="AN10" s="91"/>
      <c r="AO10" s="29">
        <f t="shared" si="2"/>
        <v>1</v>
      </c>
      <c r="AP10" s="41">
        <f t="shared" si="0"/>
        <v>25</v>
      </c>
      <c r="AQ10" s="68">
        <f t="shared" si="1"/>
        <v>25</v>
      </c>
    </row>
    <row r="11" spans="1:45" ht="84" customHeight="1" thickBot="1" x14ac:dyDescent="0.5">
      <c r="A11" s="88" t="s">
        <v>42</v>
      </c>
      <c r="B11" s="93" t="s">
        <v>77</v>
      </c>
      <c r="C11" s="76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>
        <v>26</v>
      </c>
      <c r="AG11" s="73"/>
      <c r="AH11" s="73"/>
      <c r="AI11" s="73"/>
      <c r="AJ11" s="73"/>
      <c r="AK11" s="73"/>
      <c r="AL11" s="73"/>
      <c r="AM11" s="73"/>
      <c r="AN11" s="91"/>
      <c r="AO11" s="29">
        <f t="shared" si="2"/>
        <v>1</v>
      </c>
      <c r="AP11" s="41">
        <f t="shared" si="0"/>
        <v>26</v>
      </c>
      <c r="AQ11" s="68">
        <f t="shared" si="1"/>
        <v>26</v>
      </c>
    </row>
    <row r="12" spans="1:45" ht="84" customHeight="1" thickBot="1" x14ac:dyDescent="0.5">
      <c r="A12" s="88" t="s">
        <v>43</v>
      </c>
      <c r="B12" s="93" t="s">
        <v>78</v>
      </c>
      <c r="C12" s="76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>
        <v>15</v>
      </c>
      <c r="AG12" s="73"/>
      <c r="AH12" s="73"/>
      <c r="AI12" s="73"/>
      <c r="AJ12" s="73"/>
      <c r="AK12" s="73"/>
      <c r="AL12" s="73"/>
      <c r="AM12" s="73"/>
      <c r="AN12" s="91"/>
      <c r="AO12" s="29">
        <f t="shared" si="2"/>
        <v>1</v>
      </c>
      <c r="AP12" s="41">
        <f t="shared" si="0"/>
        <v>15</v>
      </c>
      <c r="AQ12" s="68">
        <f t="shared" si="1"/>
        <v>15</v>
      </c>
    </row>
    <row r="13" spans="1:45" ht="84" customHeight="1" thickBot="1" x14ac:dyDescent="0.5">
      <c r="A13" s="88" t="s">
        <v>44</v>
      </c>
      <c r="B13" s="93" t="s">
        <v>79</v>
      </c>
      <c r="C13" s="76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>
        <v>17</v>
      </c>
      <c r="AG13" s="73"/>
      <c r="AH13" s="73"/>
      <c r="AI13" s="73"/>
      <c r="AJ13" s="73"/>
      <c r="AK13" s="73"/>
      <c r="AL13" s="73"/>
      <c r="AM13" s="73"/>
      <c r="AN13" s="91"/>
      <c r="AO13" s="29">
        <f t="shared" si="2"/>
        <v>1</v>
      </c>
      <c r="AP13" s="41">
        <f t="shared" si="0"/>
        <v>17</v>
      </c>
      <c r="AQ13" s="68">
        <f t="shared" si="1"/>
        <v>17</v>
      </c>
    </row>
    <row r="14" spans="1:45" ht="84" customHeight="1" thickBot="1" x14ac:dyDescent="0.5">
      <c r="A14" s="84" t="s">
        <v>14</v>
      </c>
      <c r="B14" s="93" t="s">
        <v>95</v>
      </c>
      <c r="C14" s="76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>
        <v>31</v>
      </c>
      <c r="AG14" s="73"/>
      <c r="AH14" s="73"/>
      <c r="AI14" s="73"/>
      <c r="AJ14" s="73"/>
      <c r="AK14" s="73"/>
      <c r="AL14" s="73"/>
      <c r="AM14" s="73"/>
      <c r="AN14" s="91"/>
      <c r="AO14" s="29">
        <f t="shared" si="2"/>
        <v>1</v>
      </c>
      <c r="AP14" s="41">
        <f t="shared" si="0"/>
        <v>31</v>
      </c>
      <c r="AQ14" s="68">
        <f t="shared" si="1"/>
        <v>31</v>
      </c>
    </row>
    <row r="15" spans="1:45" ht="84" customHeight="1" thickBot="1" x14ac:dyDescent="0.5">
      <c r="A15" s="84" t="s">
        <v>45</v>
      </c>
      <c r="B15" s="93" t="s">
        <v>80</v>
      </c>
      <c r="C15" s="76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>
        <v>1</v>
      </c>
      <c r="AG15" s="73"/>
      <c r="AH15" s="73"/>
      <c r="AI15" s="73"/>
      <c r="AJ15" s="73"/>
      <c r="AK15" s="73"/>
      <c r="AL15" s="73"/>
      <c r="AM15" s="73"/>
      <c r="AN15" s="91"/>
      <c r="AO15" s="29">
        <f t="shared" si="2"/>
        <v>1</v>
      </c>
      <c r="AP15" s="41">
        <f t="shared" si="0"/>
        <v>1</v>
      </c>
      <c r="AQ15" s="68">
        <f t="shared" si="1"/>
        <v>1</v>
      </c>
    </row>
    <row r="16" spans="1:45" ht="84" customHeight="1" thickBot="1" x14ac:dyDescent="0.5">
      <c r="A16" s="84" t="s">
        <v>46</v>
      </c>
      <c r="B16" s="93" t="s">
        <v>81</v>
      </c>
      <c r="C16" s="76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>
        <v>9</v>
      </c>
      <c r="AG16" s="73"/>
      <c r="AH16" s="73"/>
      <c r="AI16" s="73"/>
      <c r="AJ16" s="73"/>
      <c r="AK16" s="73"/>
      <c r="AL16" s="73"/>
      <c r="AM16" s="73"/>
      <c r="AN16" s="91"/>
      <c r="AO16" s="29">
        <f t="shared" si="2"/>
        <v>1</v>
      </c>
      <c r="AP16" s="41">
        <f t="shared" si="0"/>
        <v>9</v>
      </c>
      <c r="AQ16" s="68">
        <f t="shared" si="1"/>
        <v>9</v>
      </c>
      <c r="AS16" s="71"/>
    </row>
    <row r="17" spans="1:43" ht="84" customHeight="1" thickBot="1" x14ac:dyDescent="0.5">
      <c r="A17" s="84" t="s">
        <v>47</v>
      </c>
      <c r="B17" s="93" t="s">
        <v>82</v>
      </c>
      <c r="C17" s="76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>
        <v>11</v>
      </c>
      <c r="AG17" s="73"/>
      <c r="AH17" s="73"/>
      <c r="AI17" s="73"/>
      <c r="AJ17" s="73"/>
      <c r="AK17" s="73"/>
      <c r="AL17" s="73"/>
      <c r="AM17" s="73"/>
      <c r="AN17" s="91"/>
      <c r="AO17" s="29">
        <f t="shared" si="2"/>
        <v>1</v>
      </c>
      <c r="AP17" s="41">
        <f t="shared" si="0"/>
        <v>11</v>
      </c>
      <c r="AQ17" s="68">
        <f t="shared" si="1"/>
        <v>11</v>
      </c>
    </row>
    <row r="18" spans="1:43" ht="84" customHeight="1" thickBot="1" x14ac:dyDescent="0.5">
      <c r="A18" s="84" t="s">
        <v>48</v>
      </c>
      <c r="B18" s="93" t="s">
        <v>83</v>
      </c>
      <c r="C18" s="76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>
        <v>27</v>
      </c>
      <c r="AG18" s="73"/>
      <c r="AH18" s="73"/>
      <c r="AI18" s="73"/>
      <c r="AJ18" s="73"/>
      <c r="AK18" s="73"/>
      <c r="AL18" s="73"/>
      <c r="AM18" s="73"/>
      <c r="AN18" s="91"/>
      <c r="AO18" s="29">
        <f t="shared" si="2"/>
        <v>1</v>
      </c>
      <c r="AP18" s="41">
        <f t="shared" si="0"/>
        <v>27</v>
      </c>
      <c r="AQ18" s="68">
        <f t="shared" si="1"/>
        <v>27</v>
      </c>
    </row>
    <row r="19" spans="1:43" ht="84" customHeight="1" thickBot="1" x14ac:dyDescent="0.5">
      <c r="A19" s="85" t="s">
        <v>49</v>
      </c>
      <c r="B19" s="93" t="s">
        <v>84</v>
      </c>
      <c r="C19" s="76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>
        <v>14</v>
      </c>
      <c r="AG19" s="73"/>
      <c r="AH19" s="73"/>
      <c r="AI19" s="73"/>
      <c r="AJ19" s="73"/>
      <c r="AK19" s="73"/>
      <c r="AL19" s="73"/>
      <c r="AM19" s="73"/>
      <c r="AN19" s="91"/>
      <c r="AO19" s="29">
        <f t="shared" si="2"/>
        <v>1</v>
      </c>
      <c r="AP19" s="41">
        <f t="shared" si="0"/>
        <v>14</v>
      </c>
      <c r="AQ19" s="68">
        <f t="shared" si="1"/>
        <v>14</v>
      </c>
    </row>
    <row r="20" spans="1:43" ht="84" customHeight="1" thickBot="1" x14ac:dyDescent="0.5">
      <c r="A20" s="84" t="s">
        <v>50</v>
      </c>
      <c r="B20" s="93" t="s">
        <v>85</v>
      </c>
      <c r="C20" s="76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>
        <v>21</v>
      </c>
      <c r="AG20" s="73"/>
      <c r="AH20" s="73"/>
      <c r="AI20" s="73"/>
      <c r="AJ20" s="73"/>
      <c r="AK20" s="73"/>
      <c r="AL20" s="73"/>
      <c r="AM20" s="73"/>
      <c r="AN20" s="91"/>
      <c r="AO20" s="29">
        <f t="shared" si="2"/>
        <v>1</v>
      </c>
      <c r="AP20" s="41">
        <f t="shared" si="0"/>
        <v>21</v>
      </c>
      <c r="AQ20" s="68">
        <f t="shared" si="1"/>
        <v>21</v>
      </c>
    </row>
    <row r="21" spans="1:43" ht="84" customHeight="1" thickBot="1" x14ac:dyDescent="0.5">
      <c r="A21" s="84" t="s">
        <v>51</v>
      </c>
      <c r="B21" s="93" t="s">
        <v>86</v>
      </c>
      <c r="C21" s="7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>
        <v>12</v>
      </c>
      <c r="AG21" s="73"/>
      <c r="AH21" s="73"/>
      <c r="AI21" s="73"/>
      <c r="AJ21" s="73"/>
      <c r="AK21" s="73"/>
      <c r="AL21" s="73"/>
      <c r="AM21" s="73"/>
      <c r="AN21" s="91"/>
      <c r="AO21" s="29">
        <f t="shared" si="2"/>
        <v>1</v>
      </c>
      <c r="AP21" s="41">
        <f t="shared" si="0"/>
        <v>12</v>
      </c>
      <c r="AQ21" s="68">
        <f t="shared" si="1"/>
        <v>12</v>
      </c>
    </row>
    <row r="22" spans="1:43" ht="84" customHeight="1" thickBot="1" x14ac:dyDescent="0.5">
      <c r="A22" s="85" t="s">
        <v>52</v>
      </c>
      <c r="B22" s="93" t="s">
        <v>87</v>
      </c>
      <c r="C22" s="76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>
        <v>2</v>
      </c>
      <c r="AG22" s="73"/>
      <c r="AH22" s="73"/>
      <c r="AI22" s="73"/>
      <c r="AJ22" s="73"/>
      <c r="AK22" s="73"/>
      <c r="AL22" s="73"/>
      <c r="AM22" s="73"/>
      <c r="AN22" s="91"/>
      <c r="AO22" s="29">
        <f t="shared" si="2"/>
        <v>1</v>
      </c>
      <c r="AP22" s="41">
        <f t="shared" si="0"/>
        <v>2</v>
      </c>
      <c r="AQ22" s="68">
        <f t="shared" si="1"/>
        <v>2</v>
      </c>
    </row>
    <row r="23" spans="1:43" ht="84" customHeight="1" thickBot="1" x14ac:dyDescent="0.5">
      <c r="A23" s="84" t="s">
        <v>59</v>
      </c>
      <c r="B23" s="93" t="s">
        <v>88</v>
      </c>
      <c r="C23" s="76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>
        <v>4</v>
      </c>
      <c r="AG23" s="73"/>
      <c r="AH23" s="73"/>
      <c r="AI23" s="73"/>
      <c r="AJ23" s="73"/>
      <c r="AK23" s="73"/>
      <c r="AL23" s="73"/>
      <c r="AM23" s="73"/>
      <c r="AN23" s="91"/>
      <c r="AO23" s="29">
        <f t="shared" si="2"/>
        <v>1</v>
      </c>
      <c r="AP23" s="41">
        <f t="shared" si="0"/>
        <v>4</v>
      </c>
      <c r="AQ23" s="68">
        <f t="shared" si="1"/>
        <v>4</v>
      </c>
    </row>
    <row r="24" spans="1:43" ht="84" customHeight="1" thickBot="1" x14ac:dyDescent="0.5">
      <c r="A24" s="84" t="s">
        <v>60</v>
      </c>
      <c r="B24" s="93" t="s">
        <v>89</v>
      </c>
      <c r="C24" s="76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>
        <v>28</v>
      </c>
      <c r="AG24" s="73"/>
      <c r="AH24" s="73"/>
      <c r="AI24" s="73"/>
      <c r="AJ24" s="73"/>
      <c r="AK24" s="73"/>
      <c r="AL24" s="73"/>
      <c r="AM24" s="73"/>
      <c r="AN24" s="91"/>
      <c r="AO24" s="29">
        <f t="shared" si="2"/>
        <v>1</v>
      </c>
      <c r="AP24" s="41">
        <f t="shared" si="0"/>
        <v>28</v>
      </c>
      <c r="AQ24" s="68">
        <f t="shared" si="1"/>
        <v>28</v>
      </c>
    </row>
    <row r="25" spans="1:43" ht="84" customHeight="1" thickBot="1" x14ac:dyDescent="0.5">
      <c r="A25" s="88" t="s">
        <v>34</v>
      </c>
      <c r="B25" s="93" t="s">
        <v>72</v>
      </c>
      <c r="C25" s="76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>
        <v>19</v>
      </c>
      <c r="AG25" s="73"/>
      <c r="AH25" s="73"/>
      <c r="AI25" s="73"/>
      <c r="AJ25" s="73"/>
      <c r="AK25" s="73"/>
      <c r="AL25" s="73"/>
      <c r="AM25" s="73"/>
      <c r="AN25" s="91"/>
      <c r="AO25" s="29">
        <f>COUNTA(C25:AN25)</f>
        <v>1</v>
      </c>
      <c r="AP25" s="41">
        <f>SUM(C25:AJ25)</f>
        <v>19</v>
      </c>
      <c r="AQ25" s="68">
        <f t="shared" si="1"/>
        <v>19</v>
      </c>
    </row>
    <row r="26" spans="1:43" ht="84" customHeight="1" thickBot="1" x14ac:dyDescent="0.5">
      <c r="A26" s="88" t="s">
        <v>35</v>
      </c>
      <c r="B26" s="93" t="s">
        <v>136</v>
      </c>
      <c r="C26" s="76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>
        <v>6</v>
      </c>
      <c r="AG26" s="73"/>
      <c r="AH26" s="73"/>
      <c r="AI26" s="73"/>
      <c r="AJ26" s="73"/>
      <c r="AK26" s="73"/>
      <c r="AL26" s="73"/>
      <c r="AM26" s="73"/>
      <c r="AN26" s="91"/>
      <c r="AO26" s="29">
        <f>COUNTA(C26:AN26)</f>
        <v>1</v>
      </c>
      <c r="AP26" s="41">
        <f>SUM(C26:AJ26)</f>
        <v>6</v>
      </c>
      <c r="AQ26" s="68">
        <f t="shared" si="1"/>
        <v>6</v>
      </c>
    </row>
    <row r="27" spans="1:43" ht="84" customHeight="1" thickBot="1" x14ac:dyDescent="0.5">
      <c r="A27" s="88" t="s">
        <v>36</v>
      </c>
      <c r="B27" s="93" t="s">
        <v>135</v>
      </c>
      <c r="C27" s="76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>
        <v>3</v>
      </c>
      <c r="AG27" s="73"/>
      <c r="AH27" s="73"/>
      <c r="AI27" s="73"/>
      <c r="AJ27" s="73"/>
      <c r="AK27" s="73"/>
      <c r="AL27" s="73"/>
      <c r="AM27" s="73"/>
      <c r="AN27" s="91"/>
      <c r="AO27" s="29">
        <f>COUNTA(C27:AN27)</f>
        <v>1</v>
      </c>
      <c r="AP27" s="41">
        <f>SUM(C27:AJ27)</f>
        <v>3</v>
      </c>
      <c r="AQ27" s="68">
        <f t="shared" si="1"/>
        <v>3</v>
      </c>
    </row>
    <row r="28" spans="1:43" ht="84" customHeight="1" thickBot="1" x14ac:dyDescent="0.5">
      <c r="A28" s="88" t="s">
        <v>37</v>
      </c>
      <c r="B28" s="93" t="s">
        <v>137</v>
      </c>
      <c r="C28" s="76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>
        <v>20</v>
      </c>
      <c r="AG28" s="73"/>
      <c r="AH28" s="73"/>
      <c r="AI28" s="73"/>
      <c r="AJ28" s="73"/>
      <c r="AK28" s="73"/>
      <c r="AL28" s="73"/>
      <c r="AM28" s="73"/>
      <c r="AN28" s="91"/>
      <c r="AO28" s="29">
        <f>COUNTA(C28:AN28)</f>
        <v>1</v>
      </c>
      <c r="AP28" s="41">
        <f>SUM(C28:AJ28)</f>
        <v>20</v>
      </c>
      <c r="AQ28" s="68">
        <f t="shared" si="1"/>
        <v>20</v>
      </c>
    </row>
    <row r="29" spans="1:43" ht="84" customHeight="1" thickBot="1" x14ac:dyDescent="0.5">
      <c r="A29" s="84" t="s">
        <v>15</v>
      </c>
      <c r="B29" s="93" t="s">
        <v>90</v>
      </c>
      <c r="C29" s="76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>
        <v>30</v>
      </c>
      <c r="AG29" s="73"/>
      <c r="AH29" s="73"/>
      <c r="AI29" s="73"/>
      <c r="AJ29" s="73"/>
      <c r="AK29" s="73"/>
      <c r="AL29" s="73"/>
      <c r="AM29" s="73"/>
      <c r="AN29" s="91"/>
      <c r="AO29" s="29">
        <f t="shared" si="2"/>
        <v>1</v>
      </c>
      <c r="AP29" s="41">
        <f t="shared" si="0"/>
        <v>30</v>
      </c>
      <c r="AQ29" s="68">
        <f t="shared" si="1"/>
        <v>30</v>
      </c>
    </row>
    <row r="30" spans="1:43" ht="84" customHeight="1" thickBot="1" x14ac:dyDescent="0.5">
      <c r="A30" s="84" t="s">
        <v>61</v>
      </c>
      <c r="B30" s="93" t="s">
        <v>91</v>
      </c>
      <c r="C30" s="76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>
        <v>7</v>
      </c>
      <c r="AG30" s="73"/>
      <c r="AH30" s="73"/>
      <c r="AI30" s="73"/>
      <c r="AJ30" s="73"/>
      <c r="AK30" s="73"/>
      <c r="AL30" s="73"/>
      <c r="AM30" s="73"/>
      <c r="AN30" s="91"/>
      <c r="AO30" s="29">
        <f t="shared" si="2"/>
        <v>1</v>
      </c>
      <c r="AP30" s="41">
        <f t="shared" si="0"/>
        <v>7</v>
      </c>
      <c r="AQ30" s="68">
        <f t="shared" si="1"/>
        <v>7</v>
      </c>
    </row>
    <row r="31" spans="1:43" ht="84" customHeight="1" thickBot="1" x14ac:dyDescent="0.5">
      <c r="A31" s="84" t="s">
        <v>62</v>
      </c>
      <c r="B31" s="93" t="s">
        <v>92</v>
      </c>
      <c r="C31" s="76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>
        <v>10</v>
      </c>
      <c r="AG31" s="73"/>
      <c r="AH31" s="73"/>
      <c r="AI31" s="73"/>
      <c r="AJ31" s="73"/>
      <c r="AK31" s="73"/>
      <c r="AL31" s="73"/>
      <c r="AM31" s="73"/>
      <c r="AN31" s="91"/>
      <c r="AO31" s="29">
        <f t="shared" si="2"/>
        <v>1</v>
      </c>
      <c r="AP31" s="41">
        <f t="shared" si="0"/>
        <v>10</v>
      </c>
      <c r="AQ31" s="68">
        <f t="shared" si="1"/>
        <v>10</v>
      </c>
    </row>
    <row r="32" spans="1:43" ht="84" customHeight="1" thickBot="1" x14ac:dyDescent="0.5">
      <c r="A32" s="84" t="s">
        <v>63</v>
      </c>
      <c r="B32" s="93" t="s">
        <v>93</v>
      </c>
      <c r="C32" s="76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>
        <v>23</v>
      </c>
      <c r="AG32" s="73"/>
      <c r="AH32" s="73"/>
      <c r="AI32" s="73"/>
      <c r="AJ32" s="73"/>
      <c r="AK32" s="73"/>
      <c r="AL32" s="73"/>
      <c r="AM32" s="73"/>
      <c r="AN32" s="91"/>
      <c r="AO32" s="29">
        <f t="shared" si="2"/>
        <v>1</v>
      </c>
      <c r="AP32" s="41">
        <f t="shared" si="0"/>
        <v>23</v>
      </c>
      <c r="AQ32" s="68">
        <f t="shared" si="1"/>
        <v>23</v>
      </c>
    </row>
    <row r="33" spans="1:43" ht="84" customHeight="1" thickBot="1" x14ac:dyDescent="0.5">
      <c r="A33" s="84" t="s">
        <v>64</v>
      </c>
      <c r="B33" s="93" t="s">
        <v>94</v>
      </c>
      <c r="C33" s="76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>
        <v>16</v>
      </c>
      <c r="AG33" s="73"/>
      <c r="AH33" s="73"/>
      <c r="AI33" s="73"/>
      <c r="AJ33" s="73"/>
      <c r="AK33" s="73"/>
      <c r="AL33" s="73"/>
      <c r="AM33" s="73"/>
      <c r="AN33" s="91"/>
      <c r="AO33" s="29">
        <f t="shared" si="2"/>
        <v>1</v>
      </c>
      <c r="AP33" s="41">
        <f t="shared" si="0"/>
        <v>16</v>
      </c>
      <c r="AQ33" s="68">
        <f t="shared" si="1"/>
        <v>16</v>
      </c>
    </row>
    <row r="34" spans="1:43" ht="84" customHeight="1" thickBot="1" x14ac:dyDescent="0.5">
      <c r="A34" s="84" t="s">
        <v>65</v>
      </c>
      <c r="B34" s="93" t="s">
        <v>96</v>
      </c>
      <c r="C34" s="76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>
        <v>24</v>
      </c>
      <c r="AG34" s="73"/>
      <c r="AH34" s="73"/>
      <c r="AI34" s="73"/>
      <c r="AJ34" s="73"/>
      <c r="AK34" s="73"/>
      <c r="AL34" s="73"/>
      <c r="AM34" s="73"/>
      <c r="AN34" s="91"/>
      <c r="AO34" s="29">
        <f t="shared" si="2"/>
        <v>1</v>
      </c>
      <c r="AP34" s="41">
        <f t="shared" si="0"/>
        <v>24</v>
      </c>
      <c r="AQ34" s="68">
        <f t="shared" si="1"/>
        <v>24</v>
      </c>
    </row>
    <row r="35" spans="1:43" ht="84" customHeight="1" thickBot="1" x14ac:dyDescent="0.5">
      <c r="A35" s="86" t="s">
        <v>66</v>
      </c>
      <c r="B35" s="94" t="s">
        <v>97</v>
      </c>
      <c r="C35" s="101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>
        <v>29</v>
      </c>
      <c r="AG35" s="95"/>
      <c r="AH35" s="95"/>
      <c r="AI35" s="95"/>
      <c r="AJ35" s="95"/>
      <c r="AK35" s="95"/>
      <c r="AL35" s="95"/>
      <c r="AM35" s="95"/>
      <c r="AN35" s="96"/>
      <c r="AO35" s="29">
        <f t="shared" si="2"/>
        <v>1</v>
      </c>
      <c r="AP35" s="41">
        <f t="shared" si="0"/>
        <v>29</v>
      </c>
      <c r="AQ35" s="68">
        <f t="shared" si="1"/>
        <v>29</v>
      </c>
    </row>
    <row r="36" spans="1:43" ht="45.75" customHeight="1" thickBot="1" x14ac:dyDescent="0.3">
      <c r="B36" s="100" t="s">
        <v>129</v>
      </c>
      <c r="C36" s="98">
        <f>SUM(C5:C35)</f>
        <v>0</v>
      </c>
      <c r="D36" s="72">
        <f t="shared" ref="D36:AN36" si="3">SUM(D5:D35)</f>
        <v>0</v>
      </c>
      <c r="E36" s="26">
        <f t="shared" si="3"/>
        <v>0</v>
      </c>
      <c r="F36" s="26">
        <f t="shared" si="3"/>
        <v>0</v>
      </c>
      <c r="G36" s="26">
        <f t="shared" si="3"/>
        <v>0</v>
      </c>
      <c r="H36" s="26">
        <f t="shared" si="3"/>
        <v>0</v>
      </c>
      <c r="I36" s="26">
        <f t="shared" si="3"/>
        <v>0</v>
      </c>
      <c r="J36" s="26">
        <f t="shared" si="3"/>
        <v>0</v>
      </c>
      <c r="K36" s="26">
        <f t="shared" si="3"/>
        <v>0</v>
      </c>
      <c r="L36" s="26">
        <f t="shared" si="3"/>
        <v>0</v>
      </c>
      <c r="M36" s="26">
        <f t="shared" si="3"/>
        <v>0</v>
      </c>
      <c r="N36" s="26">
        <f t="shared" si="3"/>
        <v>0</v>
      </c>
      <c r="O36" s="26">
        <f t="shared" si="3"/>
        <v>0</v>
      </c>
      <c r="P36" s="26">
        <f t="shared" si="3"/>
        <v>0</v>
      </c>
      <c r="Q36" s="26">
        <f t="shared" si="3"/>
        <v>0</v>
      </c>
      <c r="R36" s="26">
        <f t="shared" si="3"/>
        <v>0</v>
      </c>
      <c r="S36" s="26">
        <f t="shared" si="3"/>
        <v>0</v>
      </c>
      <c r="T36" s="26">
        <f t="shared" si="3"/>
        <v>0</v>
      </c>
      <c r="U36" s="26">
        <f t="shared" si="3"/>
        <v>0</v>
      </c>
      <c r="V36" s="26">
        <f t="shared" si="3"/>
        <v>0</v>
      </c>
      <c r="W36" s="26">
        <f t="shared" si="3"/>
        <v>0</v>
      </c>
      <c r="X36" s="26">
        <f t="shared" si="3"/>
        <v>0</v>
      </c>
      <c r="Y36" s="26">
        <f t="shared" si="3"/>
        <v>0</v>
      </c>
      <c r="Z36" s="26">
        <f t="shared" si="3"/>
        <v>0</v>
      </c>
      <c r="AA36" s="26">
        <f t="shared" si="3"/>
        <v>0</v>
      </c>
      <c r="AB36" s="26">
        <f t="shared" si="3"/>
        <v>0</v>
      </c>
      <c r="AC36" s="26">
        <f t="shared" si="3"/>
        <v>0</v>
      </c>
      <c r="AD36" s="26">
        <f t="shared" si="3"/>
        <v>0</v>
      </c>
      <c r="AE36" s="26">
        <f t="shared" si="3"/>
        <v>0</v>
      </c>
      <c r="AF36" s="26">
        <f t="shared" si="3"/>
        <v>496</v>
      </c>
      <c r="AG36" s="26">
        <f t="shared" si="3"/>
        <v>0</v>
      </c>
      <c r="AH36" s="26">
        <f t="shared" si="3"/>
        <v>0</v>
      </c>
      <c r="AI36" s="26">
        <f t="shared" si="3"/>
        <v>0</v>
      </c>
      <c r="AJ36" s="26">
        <f t="shared" si="3"/>
        <v>0</v>
      </c>
      <c r="AK36" s="26">
        <f t="shared" si="3"/>
        <v>0</v>
      </c>
      <c r="AL36" s="26">
        <f t="shared" si="3"/>
        <v>0</v>
      </c>
      <c r="AM36" s="26">
        <f t="shared" si="3"/>
        <v>0</v>
      </c>
      <c r="AN36" s="99">
        <f t="shared" si="3"/>
        <v>0</v>
      </c>
      <c r="AO36" s="97"/>
      <c r="AP36" s="41"/>
      <c r="AQ36" s="68"/>
    </row>
  </sheetData>
  <autoFilter ref="A4:AQ4" xr:uid="{8C88B966-B1A1-49AE-96B1-CCBBD0AAC6C1}">
    <sortState xmlns:xlrd2="http://schemas.microsoft.com/office/spreadsheetml/2017/richdata2" ref="A5:AQ16">
      <sortCondition ref="AP4"/>
    </sortState>
  </autoFilter>
  <mergeCells count="3">
    <mergeCell ref="A3:B3"/>
    <mergeCell ref="C3:AJ3"/>
    <mergeCell ref="AK3:AN3"/>
  </mergeCells>
  <pageMargins left="0.45" right="0.45" top="0.5" bottom="0.5" header="0.3" footer="0.3"/>
  <pageSetup scale="1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2139BB3F6844FAD658A603181DD8A" ma:contentTypeVersion="15" ma:contentTypeDescription="Create a new document." ma:contentTypeScope="" ma:versionID="38e865c95d81b36ee282f1c24180b035">
  <xsd:schema xmlns:xsd="http://www.w3.org/2001/XMLSchema" xmlns:xs="http://www.w3.org/2001/XMLSchema" xmlns:p="http://schemas.microsoft.com/office/2006/metadata/properties" xmlns:ns3="85d16427-7aa2-4860-8ce4-859e2147c520" xmlns:ns4="82ed7eba-1889-4f98-a3ff-5e2346b13e0d" targetNamespace="http://schemas.microsoft.com/office/2006/metadata/properties" ma:root="true" ma:fieldsID="22961fa1ef87c5ec787fe09af7e5ad2c" ns3:_="" ns4:_="">
    <xsd:import namespace="85d16427-7aa2-4860-8ce4-859e2147c520"/>
    <xsd:import namespace="82ed7eba-1889-4f98-a3ff-5e2346b13e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16427-7aa2-4860-8ce4-859e2147c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d7eba-1889-4f98-a3ff-5e2346b13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ed7eba-1889-4f98-a3ff-5e2346b13e0d">
      <UserInfo>
        <DisplayName>Sharon Luce</DisplayName>
        <AccountId>19</AccountId>
        <AccountType/>
      </UserInfo>
    </SharedWithUsers>
    <_activity xmlns="85d16427-7aa2-4860-8ce4-859e2147c5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8D9CA6-F0F6-496C-8BCB-03201DA46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16427-7aa2-4860-8ce4-859e2147c520"/>
    <ds:schemaRef ds:uri="82ed7eba-1889-4f98-a3ff-5e2346b13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8AE20-F581-4303-9633-0747DA7BDDCF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82ed7eba-1889-4f98-a3ff-5e2346b13e0d"/>
    <ds:schemaRef ds:uri="85d16427-7aa2-4860-8ce4-859e2147c5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7B90A4-0CA8-4B31-B5CA-273FF300C5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GRP 1 - MAINTAIN VOTE ONLY</vt:lpstr>
      <vt:lpstr>GRP 2 - MAINTAIN RANK-VOTE ONLY</vt:lpstr>
      <vt:lpstr>COMPETITIVE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L. Hall</dc:creator>
  <cp:keywords/>
  <dc:description/>
  <cp:lastModifiedBy>Donielle Allen</cp:lastModifiedBy>
  <cp:revision/>
  <cp:lastPrinted>2024-05-31T21:42:12Z</cp:lastPrinted>
  <dcterms:created xsi:type="dcterms:W3CDTF">2021-04-01T21:58:36Z</dcterms:created>
  <dcterms:modified xsi:type="dcterms:W3CDTF">2025-08-06T04:13:53Z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0x0101005DA2139BB3F6844FAD658A603181DD8A</vt:lpwstr>
  </property>
  <property fmtid="{D5CDD505-2E9C-101B-9397-08002B2CF9AE}" pid="3" name="MediaServiceImageTags">
    <vt:lpwstr/>
  </property>
</Properties>
</file>